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 activeTab="3"/>
  </bookViews>
  <sheets>
    <sheet name="2025" sheetId="4" r:id="rId1"/>
    <sheet name="Лист2" sheetId="6" state="hidden" r:id="rId2"/>
    <sheet name="2026" sheetId="8" r:id="rId3"/>
    <sheet name="2027" sheetId="9" r:id="rId4"/>
  </sheets>
  <calcPr calcId="162913"/>
</workbook>
</file>

<file path=xl/calcChain.xml><?xml version="1.0" encoding="utf-8"?>
<calcChain xmlns="http://schemas.openxmlformats.org/spreadsheetml/2006/main">
  <c r="H25" i="9" l="1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9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4" i="8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4" i="4"/>
  <c r="F26" i="9" l="1"/>
  <c r="E26" i="9"/>
  <c r="G23" i="9" s="1"/>
  <c r="G24" i="9"/>
  <c r="G22" i="9"/>
  <c r="G21" i="9"/>
  <c r="G18" i="9"/>
  <c r="G17" i="9"/>
  <c r="G16" i="9"/>
  <c r="G14" i="9"/>
  <c r="G13" i="9"/>
  <c r="G12" i="9"/>
  <c r="G10" i="9"/>
  <c r="G9" i="9"/>
  <c r="G8" i="9"/>
  <c r="G6" i="9"/>
  <c r="G5" i="9"/>
  <c r="G4" i="9"/>
  <c r="G20" i="8"/>
  <c r="F26" i="8"/>
  <c r="E26" i="8"/>
  <c r="G23" i="8" s="1"/>
  <c r="G24" i="8"/>
  <c r="G22" i="8"/>
  <c r="G21" i="8"/>
  <c r="G18" i="8"/>
  <c r="G17" i="8"/>
  <c r="G16" i="8"/>
  <c r="G14" i="8"/>
  <c r="G13" i="8"/>
  <c r="G12" i="8"/>
  <c r="G10" i="8"/>
  <c r="G9" i="8"/>
  <c r="G8" i="8"/>
  <c r="G6" i="8"/>
  <c r="G5" i="8"/>
  <c r="G4" i="8"/>
  <c r="G25" i="8" l="1"/>
  <c r="G20" i="9"/>
  <c r="G25" i="9"/>
  <c r="G7" i="9"/>
  <c r="G11" i="9"/>
  <c r="G15" i="9"/>
  <c r="G19" i="9"/>
  <c r="G7" i="8"/>
  <c r="G26" i="8" s="1"/>
  <c r="G11" i="8"/>
  <c r="G15" i="8"/>
  <c r="G19" i="8"/>
  <c r="G26" i="9" l="1"/>
  <c r="E26" i="4" l="1"/>
  <c r="G6" i="4" l="1"/>
  <c r="G10" i="4"/>
  <c r="G14" i="4"/>
  <c r="G18" i="4"/>
  <c r="G22" i="4"/>
  <c r="G7" i="4"/>
  <c r="G11" i="4"/>
  <c r="G15" i="4"/>
  <c r="G19" i="4"/>
  <c r="G23" i="4"/>
  <c r="G25" i="4"/>
  <c r="G8" i="4"/>
  <c r="G12" i="4"/>
  <c r="G16" i="4"/>
  <c r="G20" i="4"/>
  <c r="G24" i="4"/>
  <c r="G5" i="4"/>
  <c r="G9" i="4"/>
  <c r="G13" i="4"/>
  <c r="G17" i="4"/>
  <c r="G21" i="4"/>
  <c r="G4" i="4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5" i="6"/>
  <c r="E28" i="6"/>
  <c r="G20" i="6" s="1"/>
  <c r="H20" i="6" s="1"/>
  <c r="K20" i="6" s="1"/>
  <c r="F28" i="6"/>
  <c r="F26" i="4"/>
  <c r="G11" i="6" l="1"/>
  <c r="H11" i="6" s="1"/>
  <c r="K11" i="6" s="1"/>
  <c r="G23" i="6"/>
  <c r="H23" i="6" s="1"/>
  <c r="K23" i="6" s="1"/>
  <c r="G9" i="6"/>
  <c r="H9" i="6" s="1"/>
  <c r="K9" i="6" s="1"/>
  <c r="G24" i="6"/>
  <c r="H24" i="6" s="1"/>
  <c r="K24" i="6" s="1"/>
  <c r="G6" i="6"/>
  <c r="H6" i="6" s="1"/>
  <c r="K6" i="6" s="1"/>
  <c r="G17" i="6"/>
  <c r="H17" i="6" s="1"/>
  <c r="K17" i="6" s="1"/>
  <c r="G5" i="6"/>
  <c r="G14" i="6"/>
  <c r="H14" i="6" s="1"/>
  <c r="K14" i="6" s="1"/>
  <c r="G26" i="6"/>
  <c r="H26" i="6" s="1"/>
  <c r="K26" i="6" s="1"/>
  <c r="G8" i="6"/>
  <c r="H8" i="6" s="1"/>
  <c r="K8" i="6" s="1"/>
  <c r="G13" i="6"/>
  <c r="H13" i="6" s="1"/>
  <c r="K13" i="6" s="1"/>
  <c r="G19" i="6"/>
  <c r="H19" i="6" s="1"/>
  <c r="K19" i="6" s="1"/>
  <c r="G22" i="6"/>
  <c r="H22" i="6" s="1"/>
  <c r="K22" i="6" s="1"/>
  <c r="G25" i="6"/>
  <c r="H25" i="6" s="1"/>
  <c r="K25" i="6" s="1"/>
  <c r="G7" i="6"/>
  <c r="H7" i="6" s="1"/>
  <c r="K7" i="6" s="1"/>
  <c r="G10" i="6"/>
  <c r="H10" i="6" s="1"/>
  <c r="K10" i="6" s="1"/>
  <c r="G16" i="6"/>
  <c r="H16" i="6" s="1"/>
  <c r="K16" i="6" s="1"/>
  <c r="G21" i="6"/>
  <c r="H21" i="6" s="1"/>
  <c r="K21" i="6" s="1"/>
  <c r="G27" i="6"/>
  <c r="H27" i="6" s="1"/>
  <c r="K27" i="6" s="1"/>
  <c r="G12" i="6"/>
  <c r="H12" i="6" s="1"/>
  <c r="K12" i="6" s="1"/>
  <c r="G15" i="6"/>
  <c r="H15" i="6" s="1"/>
  <c r="K15" i="6" s="1"/>
  <c r="G18" i="6"/>
  <c r="H18" i="6" s="1"/>
  <c r="K18" i="6" s="1"/>
  <c r="H5" i="6"/>
  <c r="K5" i="6" s="1"/>
  <c r="K28" i="6" l="1"/>
  <c r="G28" i="6"/>
  <c r="H28" i="6"/>
  <c r="G26" i="4"/>
</calcChain>
</file>

<file path=xl/sharedStrings.xml><?xml version="1.0" encoding="utf-8"?>
<sst xmlns="http://schemas.openxmlformats.org/spreadsheetml/2006/main" count="111" uniqueCount="35">
  <si>
    <t>СП "Баянгольское"</t>
  </si>
  <si>
    <t>СП "Бортойское"</t>
  </si>
  <si>
    <t>СП "Бургуйское"</t>
  </si>
  <si>
    <t>СП "Далахайское"</t>
  </si>
  <si>
    <t>СП "Дутулурское"</t>
  </si>
  <si>
    <t>СП "Енгорбойское"</t>
  </si>
  <si>
    <t xml:space="preserve">СП "Ехэ-Цакирское" </t>
  </si>
  <si>
    <t>СП "Михайловское"</t>
  </si>
  <si>
    <t>СП "Мылинское"</t>
  </si>
  <si>
    <t>СП "Нуртинское"</t>
  </si>
  <si>
    <t>СП "Санагинское"</t>
  </si>
  <si>
    <t>СП "Улекчинское"</t>
  </si>
  <si>
    <t>СП "Улентуйское"</t>
  </si>
  <si>
    <t>СП "Усть-Бургалтайское"</t>
  </si>
  <si>
    <t>СП "Утатайское"</t>
  </si>
  <si>
    <t>СП "Хамнейское"</t>
  </si>
  <si>
    <t>СП "Харацайское"</t>
  </si>
  <si>
    <t>СП "Хужирское"</t>
  </si>
  <si>
    <t>СП "Хуртагинское"</t>
  </si>
  <si>
    <t>СП "Цаган-Моринское"</t>
  </si>
  <si>
    <t>СП "Цакирское"</t>
  </si>
  <si>
    <t>СП "Шара-Азаргинское"</t>
  </si>
  <si>
    <t xml:space="preserve">ГП "Город Закаменск" </t>
  </si>
  <si>
    <t>ИТОГО</t>
  </si>
  <si>
    <t>Наименование</t>
  </si>
  <si>
    <t>Численность на 01.01.2019г</t>
  </si>
  <si>
    <t>2019г</t>
  </si>
  <si>
    <t>Итого</t>
  </si>
  <si>
    <t>Субвенция на 2025г.</t>
  </si>
  <si>
    <t>Распределение дотации из РФФПП на 2025 год за счет субвенции бюджетам муниципальных районов на выполнение передаваемых полномочий субъектов Российской Федерации</t>
  </si>
  <si>
    <t>Численность на 01.01.2024г</t>
  </si>
  <si>
    <t>Субвенция на 2026г.</t>
  </si>
  <si>
    <t>Распределение дотации из РФФПП на 2026 год за счет субвенции бюджетам муниципальных районов на выполнение передаваемых полномочий субъектов Российской Федерации</t>
  </si>
  <si>
    <t>Распределение дотации из РФФПП на 2027 год за счет субвенции бюджетам муниципальных районов на выполнение передаваемых полномочий субъектов Российской Федерации</t>
  </si>
  <si>
    <t>Субвенция на 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</si>
</sst>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00"/>
    <numFmt numFmtId="166" formatCode="0.0000"/>
    <numFmt numFmtId="167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1">
    <xf numFmtId="0" fontId="0" fillId="0" borderId="0" xfId="0"/>
    <xf numFmtId="4" fontId="2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4" fontId="3" fillId="0" borderId="1" xfId="0" applyNumberFormat="1" applyFont="1" applyBorder="1"/>
    <xf numFmtId="164" fontId="3" fillId="0" borderId="1" xfId="0" applyNumberFormat="1" applyFont="1" applyBorder="1"/>
    <xf numFmtId="165" fontId="3" fillId="0" borderId="1" xfId="0" applyNumberFormat="1" applyFont="1" applyBorder="1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166" fontId="0" fillId="0" borderId="0" xfId="0" applyNumberFormat="1"/>
    <xf numFmtId="0" fontId="0" fillId="0" borderId="0" xfId="0" applyBorder="1"/>
    <xf numFmtId="4" fontId="0" fillId="0" borderId="0" xfId="0" applyNumberFormat="1" applyBorder="1"/>
    <xf numFmtId="0" fontId="0" fillId="0" borderId="3" xfId="0" applyBorder="1"/>
    <xf numFmtId="4" fontId="0" fillId="0" borderId="3" xfId="0" applyNumberForma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wrapText="1"/>
    </xf>
    <xf numFmtId="0" fontId="7" fillId="0" borderId="1" xfId="1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/>
    </xf>
    <xf numFmtId="3" fontId="4" fillId="0" borderId="1" xfId="2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167" fontId="0" fillId="0" borderId="3" xfId="0" applyNumberFormat="1" applyBorder="1"/>
  </cellXfs>
  <cellStyles count="3">
    <cellStyle name="Обычный" xfId="0" builtinId="0"/>
    <cellStyle name="Обычный 4" xfId="2"/>
    <cellStyle name="Обычный_Проект бюджета  по нормативам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26"/>
  <sheetViews>
    <sheetView workbookViewId="0">
      <selection activeCell="H4" sqref="H4:H25"/>
    </sheetView>
  </sheetViews>
  <sheetFormatPr defaultRowHeight="15" x14ac:dyDescent="0.25"/>
  <cols>
    <col min="3" max="3" width="5.5703125" style="18" customWidth="1"/>
    <col min="4" max="4" width="22.85546875" customWidth="1"/>
    <col min="5" max="5" width="16.42578125" customWidth="1"/>
    <col min="6" max="6" width="13" customWidth="1"/>
    <col min="7" max="7" width="14.42578125" customWidth="1"/>
    <col min="8" max="8" width="12.85546875" customWidth="1"/>
    <col min="9" max="9" width="10.7109375" customWidth="1"/>
    <col min="10" max="10" width="10.140625" customWidth="1"/>
  </cols>
  <sheetData>
    <row r="1" spans="3:9" ht="54" customHeight="1" x14ac:dyDescent="0.25">
      <c r="C1" s="29" t="s">
        <v>29</v>
      </c>
      <c r="D1" s="29"/>
      <c r="E1" s="29"/>
      <c r="F1" s="29"/>
      <c r="G1" s="29"/>
      <c r="H1" s="22"/>
      <c r="I1" s="22"/>
    </row>
    <row r="3" spans="3:9" ht="36" customHeight="1" x14ac:dyDescent="0.25">
      <c r="C3" s="19"/>
      <c r="D3" s="17" t="s">
        <v>24</v>
      </c>
      <c r="E3" s="16" t="s">
        <v>30</v>
      </c>
      <c r="F3" s="16" t="s">
        <v>28</v>
      </c>
      <c r="G3" s="20" t="s">
        <v>27</v>
      </c>
      <c r="H3" s="14"/>
      <c r="I3" s="12"/>
    </row>
    <row r="4" spans="3:9" ht="12.75" customHeight="1" x14ac:dyDescent="0.25">
      <c r="C4" s="19">
        <v>1</v>
      </c>
      <c r="D4" s="4" t="s">
        <v>0</v>
      </c>
      <c r="E4" s="25">
        <v>903</v>
      </c>
      <c r="F4" s="28">
        <v>80700</v>
      </c>
      <c r="G4" s="21">
        <f t="shared" ref="G4:G25" si="0">ROUND(E4*$F$4/$E$26,0)</f>
        <v>3094</v>
      </c>
      <c r="H4" s="30">
        <f>G4/1000</f>
        <v>3.0939999999999999</v>
      </c>
      <c r="I4" s="13"/>
    </row>
    <row r="5" spans="3:9" ht="12.75" customHeight="1" x14ac:dyDescent="0.25">
      <c r="C5" s="19">
        <v>2</v>
      </c>
      <c r="D5" s="4" t="s">
        <v>1</v>
      </c>
      <c r="E5" s="25">
        <v>228</v>
      </c>
      <c r="F5" s="28"/>
      <c r="G5" s="21">
        <f t="shared" si="0"/>
        <v>781</v>
      </c>
      <c r="H5" s="30">
        <f t="shared" ref="H5:H25" si="1">G5/1000</f>
        <v>0.78100000000000003</v>
      </c>
      <c r="I5" s="13"/>
    </row>
    <row r="6" spans="3:9" ht="12.75" customHeight="1" x14ac:dyDescent="0.25">
      <c r="C6" s="19">
        <v>3</v>
      </c>
      <c r="D6" s="4" t="s">
        <v>2</v>
      </c>
      <c r="E6" s="25">
        <v>453</v>
      </c>
      <c r="F6" s="28"/>
      <c r="G6" s="21">
        <f t="shared" si="0"/>
        <v>1552</v>
      </c>
      <c r="H6" s="30">
        <f t="shared" si="1"/>
        <v>1.552</v>
      </c>
      <c r="I6" s="13"/>
    </row>
    <row r="7" spans="3:9" ht="12.75" customHeight="1" x14ac:dyDescent="0.25">
      <c r="C7" s="19">
        <v>4</v>
      </c>
      <c r="D7" s="4" t="s">
        <v>3</v>
      </c>
      <c r="E7" s="25">
        <v>305</v>
      </c>
      <c r="F7" s="28"/>
      <c r="G7" s="21">
        <f t="shared" si="0"/>
        <v>1045</v>
      </c>
      <c r="H7" s="30">
        <f t="shared" si="1"/>
        <v>1.0449999999999999</v>
      </c>
      <c r="I7" s="13"/>
    </row>
    <row r="8" spans="3:9" ht="12.75" customHeight="1" x14ac:dyDescent="0.25">
      <c r="C8" s="19">
        <v>5</v>
      </c>
      <c r="D8" s="4" t="s">
        <v>4</v>
      </c>
      <c r="E8" s="25">
        <v>894</v>
      </c>
      <c r="F8" s="28"/>
      <c r="G8" s="21">
        <f t="shared" si="0"/>
        <v>3063</v>
      </c>
      <c r="H8" s="30">
        <f t="shared" si="1"/>
        <v>3.0630000000000002</v>
      </c>
      <c r="I8" s="13"/>
    </row>
    <row r="9" spans="3:9" ht="12.75" customHeight="1" x14ac:dyDescent="0.25">
      <c r="C9" s="19">
        <v>6</v>
      </c>
      <c r="D9" s="4" t="s">
        <v>5</v>
      </c>
      <c r="E9" s="25">
        <v>509</v>
      </c>
      <c r="F9" s="28"/>
      <c r="G9" s="21">
        <f t="shared" si="0"/>
        <v>1744</v>
      </c>
      <c r="H9" s="30">
        <f t="shared" si="1"/>
        <v>1.744</v>
      </c>
      <c r="I9" s="13"/>
    </row>
    <row r="10" spans="3:9" ht="12.75" customHeight="1" x14ac:dyDescent="0.25">
      <c r="C10" s="19">
        <v>7</v>
      </c>
      <c r="D10" s="4" t="s">
        <v>6</v>
      </c>
      <c r="E10" s="25">
        <v>528</v>
      </c>
      <c r="F10" s="28"/>
      <c r="G10" s="21">
        <f t="shared" si="0"/>
        <v>1809</v>
      </c>
      <c r="H10" s="30">
        <f t="shared" si="1"/>
        <v>1.8089999999999999</v>
      </c>
      <c r="I10" s="13"/>
    </row>
    <row r="11" spans="3:9" ht="12.75" customHeight="1" x14ac:dyDescent="0.25">
      <c r="C11" s="19">
        <v>8</v>
      </c>
      <c r="D11" s="4" t="s">
        <v>7</v>
      </c>
      <c r="E11" s="25">
        <v>899</v>
      </c>
      <c r="F11" s="28"/>
      <c r="G11" s="21">
        <f t="shared" si="0"/>
        <v>3080</v>
      </c>
      <c r="H11" s="30">
        <f t="shared" si="1"/>
        <v>3.08</v>
      </c>
      <c r="I11" s="13"/>
    </row>
    <row r="12" spans="3:9" ht="12.75" customHeight="1" x14ac:dyDescent="0.25">
      <c r="C12" s="19">
        <v>9</v>
      </c>
      <c r="D12" s="4" t="s">
        <v>8</v>
      </c>
      <c r="E12" s="25">
        <v>582</v>
      </c>
      <c r="F12" s="28"/>
      <c r="G12" s="21">
        <f t="shared" si="0"/>
        <v>1994</v>
      </c>
      <c r="H12" s="30">
        <f t="shared" si="1"/>
        <v>1.994</v>
      </c>
      <c r="I12" s="13"/>
    </row>
    <row r="13" spans="3:9" ht="12.75" customHeight="1" x14ac:dyDescent="0.25">
      <c r="C13" s="19">
        <v>10</v>
      </c>
      <c r="D13" s="4" t="s">
        <v>10</v>
      </c>
      <c r="E13" s="25">
        <v>1403</v>
      </c>
      <c r="F13" s="28"/>
      <c r="G13" s="21">
        <f t="shared" si="0"/>
        <v>4807</v>
      </c>
      <c r="H13" s="30">
        <f t="shared" si="1"/>
        <v>4.8070000000000004</v>
      </c>
      <c r="I13" s="13"/>
    </row>
    <row r="14" spans="3:9" ht="12.75" customHeight="1" x14ac:dyDescent="0.25">
      <c r="C14" s="19">
        <v>11</v>
      </c>
      <c r="D14" s="4" t="s">
        <v>11</v>
      </c>
      <c r="E14" s="25">
        <v>982</v>
      </c>
      <c r="F14" s="28"/>
      <c r="G14" s="21">
        <f t="shared" si="0"/>
        <v>3364</v>
      </c>
      <c r="H14" s="30">
        <f t="shared" si="1"/>
        <v>3.3639999999999999</v>
      </c>
      <c r="I14" s="13"/>
    </row>
    <row r="15" spans="3:9" ht="12.75" customHeight="1" x14ac:dyDescent="0.25">
      <c r="C15" s="19">
        <v>12</v>
      </c>
      <c r="D15" s="4" t="s">
        <v>12</v>
      </c>
      <c r="E15" s="25">
        <v>307</v>
      </c>
      <c r="F15" s="28"/>
      <c r="G15" s="21">
        <f t="shared" si="0"/>
        <v>1052</v>
      </c>
      <c r="H15" s="30">
        <f t="shared" si="1"/>
        <v>1.052</v>
      </c>
      <c r="I15" s="13"/>
    </row>
    <row r="16" spans="3:9" ht="12.75" customHeight="1" x14ac:dyDescent="0.25">
      <c r="C16" s="19">
        <v>13</v>
      </c>
      <c r="D16" s="4" t="s">
        <v>13</v>
      </c>
      <c r="E16" s="25">
        <v>275</v>
      </c>
      <c r="F16" s="28"/>
      <c r="G16" s="21">
        <f t="shared" si="0"/>
        <v>942</v>
      </c>
      <c r="H16" s="30">
        <f t="shared" si="1"/>
        <v>0.94199999999999995</v>
      </c>
      <c r="I16" s="13"/>
    </row>
    <row r="17" spans="3:9" ht="12.75" customHeight="1" x14ac:dyDescent="0.25">
      <c r="C17" s="19">
        <v>14</v>
      </c>
      <c r="D17" s="4" t="s">
        <v>14</v>
      </c>
      <c r="E17" s="25">
        <v>395</v>
      </c>
      <c r="F17" s="28"/>
      <c r="G17" s="21">
        <f t="shared" si="0"/>
        <v>1353</v>
      </c>
      <c r="H17" s="30">
        <f t="shared" si="1"/>
        <v>1.353</v>
      </c>
      <c r="I17" s="13"/>
    </row>
    <row r="18" spans="3:9" ht="12.75" customHeight="1" x14ac:dyDescent="0.25">
      <c r="C18" s="19">
        <v>15</v>
      </c>
      <c r="D18" s="4" t="s">
        <v>15</v>
      </c>
      <c r="E18" s="25">
        <v>620</v>
      </c>
      <c r="F18" s="28"/>
      <c r="G18" s="21">
        <f t="shared" si="0"/>
        <v>2124</v>
      </c>
      <c r="H18" s="30">
        <f t="shared" si="1"/>
        <v>2.1240000000000001</v>
      </c>
      <c r="I18" s="13"/>
    </row>
    <row r="19" spans="3:9" ht="12.75" customHeight="1" x14ac:dyDescent="0.25">
      <c r="C19" s="19">
        <v>16</v>
      </c>
      <c r="D19" s="4" t="s">
        <v>16</v>
      </c>
      <c r="E19" s="25">
        <v>288</v>
      </c>
      <c r="F19" s="28"/>
      <c r="G19" s="21">
        <f t="shared" si="0"/>
        <v>987</v>
      </c>
      <c r="H19" s="30">
        <f t="shared" si="1"/>
        <v>0.98699999999999999</v>
      </c>
      <c r="I19" s="13"/>
    </row>
    <row r="20" spans="3:9" ht="12.75" customHeight="1" x14ac:dyDescent="0.25">
      <c r="C20" s="19">
        <v>17</v>
      </c>
      <c r="D20" s="4" t="s">
        <v>17</v>
      </c>
      <c r="E20" s="25">
        <v>211</v>
      </c>
      <c r="F20" s="28"/>
      <c r="G20" s="21">
        <f t="shared" si="0"/>
        <v>723</v>
      </c>
      <c r="H20" s="30">
        <f t="shared" si="1"/>
        <v>0.72299999999999998</v>
      </c>
    </row>
    <row r="21" spans="3:9" ht="12.75" customHeight="1" x14ac:dyDescent="0.25">
      <c r="C21" s="19">
        <v>18</v>
      </c>
      <c r="D21" s="4" t="s">
        <v>18</v>
      </c>
      <c r="E21" s="25">
        <v>705</v>
      </c>
      <c r="F21" s="28"/>
      <c r="G21" s="21">
        <f t="shared" si="0"/>
        <v>2415</v>
      </c>
      <c r="H21" s="30">
        <f t="shared" si="1"/>
        <v>2.415</v>
      </c>
      <c r="I21" s="13"/>
    </row>
    <row r="22" spans="3:9" ht="12.75" customHeight="1" x14ac:dyDescent="0.25">
      <c r="C22" s="19">
        <v>19</v>
      </c>
      <c r="D22" s="4" t="s">
        <v>19</v>
      </c>
      <c r="E22" s="25">
        <v>380</v>
      </c>
      <c r="F22" s="28"/>
      <c r="G22" s="21">
        <f t="shared" si="0"/>
        <v>1302</v>
      </c>
      <c r="H22" s="30">
        <f t="shared" si="1"/>
        <v>1.302</v>
      </c>
      <c r="I22" s="13"/>
    </row>
    <row r="23" spans="3:9" ht="12.75" customHeight="1" x14ac:dyDescent="0.25">
      <c r="C23" s="19">
        <v>20</v>
      </c>
      <c r="D23" s="4" t="s">
        <v>20</v>
      </c>
      <c r="E23" s="25">
        <v>536</v>
      </c>
      <c r="F23" s="28"/>
      <c r="G23" s="21">
        <f t="shared" si="0"/>
        <v>1836</v>
      </c>
      <c r="H23" s="30">
        <f t="shared" si="1"/>
        <v>1.8360000000000001</v>
      </c>
      <c r="I23" s="13"/>
    </row>
    <row r="24" spans="3:9" ht="12.75" customHeight="1" x14ac:dyDescent="0.25">
      <c r="C24" s="19">
        <v>21</v>
      </c>
      <c r="D24" s="4" t="s">
        <v>21</v>
      </c>
      <c r="E24" s="25">
        <v>469</v>
      </c>
      <c r="F24" s="28"/>
      <c r="G24" s="21">
        <f t="shared" si="0"/>
        <v>1607</v>
      </c>
      <c r="H24" s="30">
        <f t="shared" si="1"/>
        <v>1.607</v>
      </c>
      <c r="I24" s="13"/>
    </row>
    <row r="25" spans="3:9" ht="12.75" customHeight="1" x14ac:dyDescent="0.25">
      <c r="C25" s="19">
        <v>22</v>
      </c>
      <c r="D25" s="4" t="s">
        <v>22</v>
      </c>
      <c r="E25" s="26">
        <v>11683</v>
      </c>
      <c r="F25" s="28"/>
      <c r="G25" s="21">
        <f t="shared" si="0"/>
        <v>40026</v>
      </c>
      <c r="H25" s="30">
        <f t="shared" si="1"/>
        <v>40.026000000000003</v>
      </c>
      <c r="I25" s="13"/>
    </row>
    <row r="26" spans="3:9" x14ac:dyDescent="0.25">
      <c r="C26" s="19"/>
      <c r="D26" s="23" t="s">
        <v>23</v>
      </c>
      <c r="E26" s="27">
        <f>SUM(E4:E25)</f>
        <v>23555</v>
      </c>
      <c r="F26" s="24">
        <f t="shared" ref="F26:G26" si="2">SUM(F4:F25)</f>
        <v>80700</v>
      </c>
      <c r="G26" s="24">
        <f t="shared" si="2"/>
        <v>80700</v>
      </c>
      <c r="H26" s="15"/>
      <c r="I26" s="13"/>
    </row>
  </sheetData>
  <mergeCells count="2">
    <mergeCell ref="F4:F25"/>
    <mergeCell ref="C1:G1"/>
  </mergeCells>
  <pageMargins left="0.70866141732283472" right="0.70866141732283472" top="0.74803149606299213" bottom="0.74803149606299213" header="0.31496062992125984" footer="0.31496062992125984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8"/>
  <sheetViews>
    <sheetView workbookViewId="0">
      <selection activeCell="M10" sqref="M10"/>
    </sheetView>
  </sheetViews>
  <sheetFormatPr defaultRowHeight="15" x14ac:dyDescent="0.25"/>
  <cols>
    <col min="4" max="4" width="22.85546875" customWidth="1"/>
    <col min="5" max="5" width="16.42578125" customWidth="1"/>
    <col min="8" max="8" width="11" bestFit="1" customWidth="1"/>
    <col min="10" max="10" width="0" hidden="1" customWidth="1"/>
    <col min="11" max="11" width="16.5703125" customWidth="1"/>
  </cols>
  <sheetData>
    <row r="3" spans="3:11" x14ac:dyDescent="0.25">
      <c r="D3">
        <v>2019</v>
      </c>
    </row>
    <row r="4" spans="3:11" ht="36" customHeight="1" x14ac:dyDescent="0.25">
      <c r="C4" s="2"/>
      <c r="D4" s="2" t="s">
        <v>24</v>
      </c>
      <c r="E4" s="3" t="s">
        <v>25</v>
      </c>
      <c r="F4" s="2"/>
      <c r="G4" s="2"/>
      <c r="H4" s="2"/>
      <c r="I4" t="s">
        <v>26</v>
      </c>
    </row>
    <row r="5" spans="3:11" ht="12.75" customHeight="1" x14ac:dyDescent="0.25">
      <c r="C5" s="2">
        <v>1</v>
      </c>
      <c r="D5" s="4" t="s">
        <v>0</v>
      </c>
      <c r="E5" s="1">
        <v>1142</v>
      </c>
      <c r="F5" s="28">
        <v>62100</v>
      </c>
      <c r="G5" s="2">
        <f>E5*F5/E28</f>
        <v>2746.6382649109219</v>
      </c>
      <c r="H5" s="6">
        <f>ROUND(G5,0)</f>
        <v>2747</v>
      </c>
      <c r="I5">
        <f>J5*1000</f>
        <v>700</v>
      </c>
      <c r="J5">
        <v>0.7</v>
      </c>
      <c r="K5" s="9">
        <f>H5-I5</f>
        <v>2047</v>
      </c>
    </row>
    <row r="6" spans="3:11" ht="12.75" customHeight="1" x14ac:dyDescent="0.25">
      <c r="C6" s="2">
        <v>2</v>
      </c>
      <c r="D6" s="4" t="s">
        <v>1</v>
      </c>
      <c r="E6" s="1">
        <v>262</v>
      </c>
      <c r="F6" s="28"/>
      <c r="G6" s="2">
        <f>E6*F5/E28</f>
        <v>630.13942680092953</v>
      </c>
      <c r="H6" s="6">
        <f t="shared" ref="H6:H26" si="0">ROUND(G6,0)</f>
        <v>630</v>
      </c>
      <c r="I6">
        <f t="shared" ref="I6:I27" si="1">J6*1000</f>
        <v>2800</v>
      </c>
      <c r="J6">
        <v>2.8</v>
      </c>
      <c r="K6" s="8">
        <f t="shared" ref="K6:K27" si="2">H6-I6</f>
        <v>-2170</v>
      </c>
    </row>
    <row r="7" spans="3:11" ht="12.75" customHeight="1" x14ac:dyDescent="0.25">
      <c r="C7" s="2">
        <v>3</v>
      </c>
      <c r="D7" s="4" t="s">
        <v>2</v>
      </c>
      <c r="E7" s="1">
        <v>493</v>
      </c>
      <c r="F7" s="28"/>
      <c r="G7" s="2">
        <f>E7*F5/E28</f>
        <v>1185.7203718048024</v>
      </c>
      <c r="H7" s="6">
        <f t="shared" si="0"/>
        <v>1186</v>
      </c>
      <c r="I7">
        <f t="shared" si="1"/>
        <v>4500</v>
      </c>
      <c r="J7">
        <v>4.5</v>
      </c>
      <c r="K7" s="8">
        <f t="shared" si="2"/>
        <v>-3314</v>
      </c>
    </row>
    <row r="8" spans="3:11" ht="12.75" customHeight="1" x14ac:dyDescent="0.25">
      <c r="C8" s="2">
        <v>4</v>
      </c>
      <c r="D8" s="4" t="s">
        <v>3</v>
      </c>
      <c r="E8" s="1">
        <v>349</v>
      </c>
      <c r="F8" s="28"/>
      <c r="G8" s="2">
        <f>E8*F5/E28</f>
        <v>839.38419829589463</v>
      </c>
      <c r="H8" s="6">
        <f t="shared" si="0"/>
        <v>839</v>
      </c>
      <c r="I8">
        <f t="shared" si="1"/>
        <v>4300</v>
      </c>
      <c r="J8">
        <v>4.3</v>
      </c>
      <c r="K8" s="8">
        <f t="shared" si="2"/>
        <v>-3461</v>
      </c>
    </row>
    <row r="9" spans="3:11" ht="12.75" customHeight="1" x14ac:dyDescent="0.25">
      <c r="C9" s="2">
        <v>5</v>
      </c>
      <c r="D9" s="4" t="s">
        <v>4</v>
      </c>
      <c r="E9" s="1">
        <v>897</v>
      </c>
      <c r="F9" s="28"/>
      <c r="G9" s="2">
        <f>E9*F5/E28</f>
        <v>2157.3857474825718</v>
      </c>
      <c r="H9" s="6">
        <f t="shared" si="0"/>
        <v>2157</v>
      </c>
      <c r="I9">
        <f t="shared" si="1"/>
        <v>4900</v>
      </c>
      <c r="J9">
        <v>4.9000000000000004</v>
      </c>
      <c r="K9" s="8">
        <f t="shared" si="2"/>
        <v>-2743</v>
      </c>
    </row>
    <row r="10" spans="3:11" ht="12.75" customHeight="1" x14ac:dyDescent="0.25">
      <c r="C10" s="2">
        <v>6</v>
      </c>
      <c r="D10" s="4" t="s">
        <v>5</v>
      </c>
      <c r="E10" s="1">
        <v>650</v>
      </c>
      <c r="F10" s="28"/>
      <c r="G10" s="2">
        <f>E10*F5/E28</f>
        <v>1563.3230054221533</v>
      </c>
      <c r="H10" s="6">
        <f t="shared" si="0"/>
        <v>1563</v>
      </c>
      <c r="I10">
        <f t="shared" si="1"/>
        <v>3500</v>
      </c>
      <c r="J10">
        <v>3.5</v>
      </c>
      <c r="K10" s="8">
        <f t="shared" si="2"/>
        <v>-1937</v>
      </c>
    </row>
    <row r="11" spans="3:11" ht="12.75" customHeight="1" x14ac:dyDescent="0.25">
      <c r="C11" s="2">
        <v>7</v>
      </c>
      <c r="D11" s="4" t="s">
        <v>6</v>
      </c>
      <c r="E11" s="1">
        <v>659</v>
      </c>
      <c r="F11" s="28"/>
      <c r="G11" s="2">
        <f>E11*F5/E28</f>
        <v>1584.9690162664601</v>
      </c>
      <c r="H11" s="6">
        <f t="shared" si="0"/>
        <v>1585</v>
      </c>
      <c r="I11">
        <f t="shared" si="1"/>
        <v>3500</v>
      </c>
      <c r="J11">
        <v>3.5</v>
      </c>
      <c r="K11" s="8">
        <f t="shared" si="2"/>
        <v>-1915</v>
      </c>
    </row>
    <row r="12" spans="3:11" ht="12.75" customHeight="1" x14ac:dyDescent="0.25">
      <c r="C12" s="2">
        <v>8</v>
      </c>
      <c r="D12" s="4" t="s">
        <v>7</v>
      </c>
      <c r="E12" s="1">
        <v>938</v>
      </c>
      <c r="F12" s="28"/>
      <c r="G12" s="2">
        <f>E12*F5/E28</f>
        <v>2255.9953524399689</v>
      </c>
      <c r="H12" s="6">
        <f t="shared" si="0"/>
        <v>2256</v>
      </c>
      <c r="I12">
        <f t="shared" si="1"/>
        <v>0</v>
      </c>
      <c r="J12">
        <v>0</v>
      </c>
      <c r="K12" s="9">
        <f t="shared" si="2"/>
        <v>2256</v>
      </c>
    </row>
    <row r="13" spans="3:11" ht="12.75" customHeight="1" x14ac:dyDescent="0.25">
      <c r="C13" s="2">
        <v>9</v>
      </c>
      <c r="D13" s="4" t="s">
        <v>8</v>
      </c>
      <c r="E13" s="1">
        <v>608</v>
      </c>
      <c r="F13" s="28"/>
      <c r="G13" s="2">
        <f>E13*F5/E28</f>
        <v>1462.3082881487219</v>
      </c>
      <c r="H13" s="6">
        <f t="shared" si="0"/>
        <v>1462</v>
      </c>
      <c r="I13">
        <f t="shared" si="1"/>
        <v>2800</v>
      </c>
      <c r="J13">
        <v>2.8</v>
      </c>
      <c r="K13" s="8">
        <f t="shared" si="2"/>
        <v>-1338</v>
      </c>
    </row>
    <row r="14" spans="3:11" ht="12.75" customHeight="1" x14ac:dyDescent="0.25">
      <c r="C14" s="2">
        <v>10</v>
      </c>
      <c r="D14" s="4" t="s">
        <v>9</v>
      </c>
      <c r="E14" s="1">
        <v>230</v>
      </c>
      <c r="F14" s="28"/>
      <c r="G14" s="2">
        <f>E14*F5/E28</f>
        <v>553.17583268783892</v>
      </c>
      <c r="H14" s="6">
        <f t="shared" si="0"/>
        <v>553</v>
      </c>
      <c r="I14">
        <f t="shared" si="1"/>
        <v>3700</v>
      </c>
      <c r="J14">
        <v>3.7</v>
      </c>
      <c r="K14" s="8">
        <f t="shared" si="2"/>
        <v>-3147</v>
      </c>
    </row>
    <row r="15" spans="3:11" ht="12.75" customHeight="1" x14ac:dyDescent="0.25">
      <c r="C15" s="2">
        <v>11</v>
      </c>
      <c r="D15" s="4" t="s">
        <v>10</v>
      </c>
      <c r="E15" s="1">
        <v>1594</v>
      </c>
      <c r="F15" s="28"/>
      <c r="G15" s="2">
        <f>E15*F5/E28</f>
        <v>3833.749031758327</v>
      </c>
      <c r="H15" s="6">
        <f t="shared" si="0"/>
        <v>3834</v>
      </c>
      <c r="I15">
        <f t="shared" si="1"/>
        <v>100</v>
      </c>
      <c r="J15">
        <v>0.1</v>
      </c>
      <c r="K15" s="9">
        <f t="shared" si="2"/>
        <v>3734</v>
      </c>
    </row>
    <row r="16" spans="3:11" ht="12.75" customHeight="1" x14ac:dyDescent="0.25">
      <c r="C16" s="2">
        <v>12</v>
      </c>
      <c r="D16" s="4" t="s">
        <v>11</v>
      </c>
      <c r="E16" s="1">
        <v>1109</v>
      </c>
      <c r="F16" s="28"/>
      <c r="G16" s="2">
        <f>E16*F5/E28</f>
        <v>2667.269558481797</v>
      </c>
      <c r="H16" s="6">
        <f t="shared" si="0"/>
        <v>2667</v>
      </c>
      <c r="I16">
        <f t="shared" si="1"/>
        <v>1400</v>
      </c>
      <c r="J16">
        <v>1.4</v>
      </c>
      <c r="K16" s="9">
        <f t="shared" si="2"/>
        <v>1267</v>
      </c>
    </row>
    <row r="17" spans="3:11" ht="12.75" customHeight="1" x14ac:dyDescent="0.25">
      <c r="C17" s="2">
        <v>13</v>
      </c>
      <c r="D17" s="4" t="s">
        <v>12</v>
      </c>
      <c r="E17" s="1">
        <v>332</v>
      </c>
      <c r="F17" s="28"/>
      <c r="G17" s="2">
        <f>E17*F5/E28</f>
        <v>798.4972889233153</v>
      </c>
      <c r="H17" s="6">
        <f t="shared" si="0"/>
        <v>798</v>
      </c>
      <c r="I17">
        <f t="shared" si="1"/>
        <v>4100</v>
      </c>
      <c r="J17">
        <v>4.0999999999999996</v>
      </c>
      <c r="K17" s="8">
        <f t="shared" si="2"/>
        <v>-3302</v>
      </c>
    </row>
    <row r="18" spans="3:11" ht="12.75" customHeight="1" x14ac:dyDescent="0.25">
      <c r="C18" s="2">
        <v>14</v>
      </c>
      <c r="D18" s="4" t="s">
        <v>13</v>
      </c>
      <c r="E18" s="1">
        <v>316</v>
      </c>
      <c r="F18" s="28"/>
      <c r="G18" s="2">
        <f>E18*F5/E28</f>
        <v>760.01549186676993</v>
      </c>
      <c r="H18" s="6">
        <f t="shared" si="0"/>
        <v>760</v>
      </c>
      <c r="I18">
        <f t="shared" si="1"/>
        <v>3300</v>
      </c>
      <c r="J18">
        <v>3.3</v>
      </c>
      <c r="K18" s="8">
        <f t="shared" si="2"/>
        <v>-2540</v>
      </c>
    </row>
    <row r="19" spans="3:11" ht="12.75" customHeight="1" x14ac:dyDescent="0.25">
      <c r="C19" s="2">
        <v>15</v>
      </c>
      <c r="D19" s="4" t="s">
        <v>14</v>
      </c>
      <c r="E19" s="1">
        <v>572</v>
      </c>
      <c r="F19" s="28"/>
      <c r="G19" s="2">
        <f>E19*F5/E28</f>
        <v>1375.724244771495</v>
      </c>
      <c r="H19" s="6">
        <f t="shared" si="0"/>
        <v>1376</v>
      </c>
      <c r="I19">
        <f t="shared" si="1"/>
        <v>3300</v>
      </c>
      <c r="J19">
        <v>3.3</v>
      </c>
      <c r="K19" s="8">
        <f t="shared" si="2"/>
        <v>-1924</v>
      </c>
    </row>
    <row r="20" spans="3:11" ht="12.75" customHeight="1" x14ac:dyDescent="0.25">
      <c r="C20" s="2">
        <v>16</v>
      </c>
      <c r="D20" s="4" t="s">
        <v>15</v>
      </c>
      <c r="E20" s="1">
        <v>679</v>
      </c>
      <c r="F20" s="28"/>
      <c r="G20" s="2">
        <f>E20*F5/E28</f>
        <v>1633.0712625871417</v>
      </c>
      <c r="H20" s="6">
        <f t="shared" si="0"/>
        <v>1633</v>
      </c>
      <c r="I20">
        <f t="shared" si="1"/>
        <v>0</v>
      </c>
      <c r="J20">
        <v>0</v>
      </c>
      <c r="K20" s="9">
        <f t="shared" si="2"/>
        <v>1633</v>
      </c>
    </row>
    <row r="21" spans="3:11" ht="12.75" customHeight="1" x14ac:dyDescent="0.25">
      <c r="C21" s="2">
        <v>17</v>
      </c>
      <c r="D21" s="4" t="s">
        <v>16</v>
      </c>
      <c r="E21" s="1">
        <v>341</v>
      </c>
      <c r="F21" s="28"/>
      <c r="G21" s="2">
        <f>E21*F5/E28</f>
        <v>820.14329976762201</v>
      </c>
      <c r="H21" s="6">
        <f t="shared" si="0"/>
        <v>820</v>
      </c>
      <c r="I21">
        <f t="shared" si="1"/>
        <v>4000</v>
      </c>
      <c r="J21">
        <v>4</v>
      </c>
      <c r="K21" s="8">
        <f t="shared" si="2"/>
        <v>-3180</v>
      </c>
    </row>
    <row r="22" spans="3:11" ht="12.75" customHeight="1" x14ac:dyDescent="0.25">
      <c r="C22" s="2">
        <v>18</v>
      </c>
      <c r="D22" s="4" t="s">
        <v>17</v>
      </c>
      <c r="E22" s="1">
        <v>313</v>
      </c>
      <c r="F22" s="28"/>
      <c r="G22" s="2">
        <f>E22*F5/E28</f>
        <v>752.80015491866766</v>
      </c>
      <c r="H22" s="6">
        <f t="shared" si="0"/>
        <v>753</v>
      </c>
      <c r="I22">
        <f t="shared" si="1"/>
        <v>6500</v>
      </c>
      <c r="J22">
        <v>6.5</v>
      </c>
      <c r="K22" s="8">
        <f t="shared" si="2"/>
        <v>-5747</v>
      </c>
    </row>
    <row r="23" spans="3:11" ht="12.75" customHeight="1" x14ac:dyDescent="0.25">
      <c r="C23" s="2">
        <v>19</v>
      </c>
      <c r="D23" s="4" t="s">
        <v>18</v>
      </c>
      <c r="E23" s="1">
        <v>779</v>
      </c>
      <c r="F23" s="28"/>
      <c r="G23" s="2">
        <f>E23*F5/E28</f>
        <v>1873.5824941905501</v>
      </c>
      <c r="H23" s="6">
        <f t="shared" si="0"/>
        <v>1874</v>
      </c>
      <c r="I23">
        <f t="shared" si="1"/>
        <v>100</v>
      </c>
      <c r="J23">
        <v>0.1</v>
      </c>
      <c r="K23" s="10">
        <f t="shared" si="2"/>
        <v>1774</v>
      </c>
    </row>
    <row r="24" spans="3:11" ht="12.75" customHeight="1" x14ac:dyDescent="0.25">
      <c r="C24" s="2">
        <v>20</v>
      </c>
      <c r="D24" s="4" t="s">
        <v>19</v>
      </c>
      <c r="E24" s="1">
        <v>459</v>
      </c>
      <c r="F24" s="28"/>
      <c r="G24" s="2">
        <f>E24*F5/E28</f>
        <v>1103.9465530596437</v>
      </c>
      <c r="H24" s="6">
        <f t="shared" si="0"/>
        <v>1104</v>
      </c>
      <c r="I24">
        <f t="shared" si="1"/>
        <v>3400</v>
      </c>
      <c r="J24">
        <v>3.4</v>
      </c>
      <c r="K24" s="8">
        <f t="shared" si="2"/>
        <v>-2296</v>
      </c>
    </row>
    <row r="25" spans="3:11" ht="12.75" customHeight="1" x14ac:dyDescent="0.25">
      <c r="C25" s="2">
        <v>21</v>
      </c>
      <c r="D25" s="4" t="s">
        <v>20</v>
      </c>
      <c r="E25" s="1">
        <v>634</v>
      </c>
      <c r="F25" s="28"/>
      <c r="G25" s="2">
        <f>E25*F5/E28</f>
        <v>1524.8412083656081</v>
      </c>
      <c r="H25" s="6">
        <f t="shared" si="0"/>
        <v>1525</v>
      </c>
      <c r="I25">
        <f t="shared" si="1"/>
        <v>2100</v>
      </c>
      <c r="J25">
        <v>2.1</v>
      </c>
      <c r="K25" s="8">
        <f t="shared" si="2"/>
        <v>-575</v>
      </c>
    </row>
    <row r="26" spans="3:11" ht="12.75" customHeight="1" x14ac:dyDescent="0.25">
      <c r="C26" s="2">
        <v>22</v>
      </c>
      <c r="D26" s="4" t="s">
        <v>21</v>
      </c>
      <c r="E26" s="1">
        <v>578</v>
      </c>
      <c r="F26" s="28"/>
      <c r="G26" s="2">
        <f>E26*F5/E28</f>
        <v>1390.1549186676993</v>
      </c>
      <c r="H26" s="6">
        <f t="shared" si="0"/>
        <v>1390</v>
      </c>
      <c r="I26">
        <f t="shared" si="1"/>
        <v>3100</v>
      </c>
      <c r="J26">
        <v>3.1</v>
      </c>
      <c r="K26" s="8">
        <f t="shared" si="2"/>
        <v>-1710</v>
      </c>
    </row>
    <row r="27" spans="3:11" ht="12.75" customHeight="1" x14ac:dyDescent="0.25">
      <c r="C27" s="2">
        <v>23</v>
      </c>
      <c r="D27" s="4" t="s">
        <v>22</v>
      </c>
      <c r="E27" s="1">
        <v>11886</v>
      </c>
      <c r="F27" s="28"/>
      <c r="G27" s="2">
        <f>E27*F5/E28</f>
        <v>28587.164988381101</v>
      </c>
      <c r="H27" s="6">
        <f>ROUND(G27,0)-1-1</f>
        <v>28585</v>
      </c>
      <c r="I27">
        <f t="shared" si="1"/>
        <v>0</v>
      </c>
      <c r="J27">
        <v>0</v>
      </c>
      <c r="K27" s="9">
        <f t="shared" si="2"/>
        <v>28585</v>
      </c>
    </row>
    <row r="28" spans="3:11" x14ac:dyDescent="0.25">
      <c r="C28" s="2"/>
      <c r="D28" s="4" t="s">
        <v>23</v>
      </c>
      <c r="E28" s="5">
        <f>SUM(E5:E27)</f>
        <v>25820</v>
      </c>
      <c r="F28" s="5">
        <f t="shared" ref="F28:H28" si="3">SUM(F5:F27)</f>
        <v>62100</v>
      </c>
      <c r="G28" s="5">
        <f t="shared" si="3"/>
        <v>62099.999999999985</v>
      </c>
      <c r="H28" s="7">
        <f t="shared" si="3"/>
        <v>62097</v>
      </c>
      <c r="K28" s="11">
        <f>K27+K23+K20+K16+K15+K12+K5</f>
        <v>41296</v>
      </c>
    </row>
  </sheetData>
  <mergeCells count="1">
    <mergeCell ref="F5:F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26"/>
  <sheetViews>
    <sheetView workbookViewId="0">
      <selection activeCell="H4" sqref="H4:H25"/>
    </sheetView>
  </sheetViews>
  <sheetFormatPr defaultRowHeight="15" x14ac:dyDescent="0.25"/>
  <cols>
    <col min="3" max="3" width="5.5703125" style="18" customWidth="1"/>
    <col min="4" max="4" width="22.85546875" customWidth="1"/>
    <col min="5" max="5" width="16.42578125" customWidth="1"/>
    <col min="6" max="6" width="13" customWidth="1"/>
    <col min="7" max="7" width="14.42578125" customWidth="1"/>
    <col min="8" max="8" width="12.85546875" customWidth="1"/>
    <col min="9" max="9" width="10.7109375" customWidth="1"/>
    <col min="10" max="10" width="10.140625" customWidth="1"/>
  </cols>
  <sheetData>
    <row r="1" spans="3:9" ht="54" customHeight="1" x14ac:dyDescent="0.25">
      <c r="C1" s="29" t="s">
        <v>32</v>
      </c>
      <c r="D1" s="29"/>
      <c r="E1" s="29"/>
      <c r="F1" s="29"/>
      <c r="G1" s="29"/>
      <c r="H1" s="22"/>
      <c r="I1" s="22"/>
    </row>
    <row r="3" spans="3:9" ht="36" customHeight="1" x14ac:dyDescent="0.25">
      <c r="C3" s="19"/>
      <c r="D3" s="17" t="s">
        <v>24</v>
      </c>
      <c r="E3" s="16" t="s">
        <v>30</v>
      </c>
      <c r="F3" s="16" t="s">
        <v>31</v>
      </c>
      <c r="G3" s="20" t="s">
        <v>27</v>
      </c>
      <c r="H3" s="14"/>
      <c r="I3" s="12"/>
    </row>
    <row r="4" spans="3:9" ht="12.75" customHeight="1" x14ac:dyDescent="0.25">
      <c r="C4" s="19">
        <v>1</v>
      </c>
      <c r="D4" s="4" t="s">
        <v>0</v>
      </c>
      <c r="E4" s="25">
        <v>903</v>
      </c>
      <c r="F4" s="28">
        <v>84000</v>
      </c>
      <c r="G4" s="21">
        <f t="shared" ref="G4:G19" si="0">ROUND(E4*$F$4/$E$26,0)</f>
        <v>3220</v>
      </c>
      <c r="H4" s="15">
        <f>G4/1000</f>
        <v>3.22</v>
      </c>
      <c r="I4" s="13"/>
    </row>
    <row r="5" spans="3:9" ht="12.75" customHeight="1" x14ac:dyDescent="0.25">
      <c r="C5" s="19">
        <v>2</v>
      </c>
      <c r="D5" s="4" t="s">
        <v>1</v>
      </c>
      <c r="E5" s="25">
        <v>228</v>
      </c>
      <c r="F5" s="28"/>
      <c r="G5" s="21">
        <f t="shared" si="0"/>
        <v>813</v>
      </c>
      <c r="H5" s="15">
        <f t="shared" ref="H5:H25" si="1">G5/1000</f>
        <v>0.81299999999999994</v>
      </c>
      <c r="I5" s="13"/>
    </row>
    <row r="6" spans="3:9" ht="12.75" customHeight="1" x14ac:dyDescent="0.25">
      <c r="C6" s="19">
        <v>3</v>
      </c>
      <c r="D6" s="4" t="s">
        <v>2</v>
      </c>
      <c r="E6" s="25">
        <v>453</v>
      </c>
      <c r="F6" s="28"/>
      <c r="G6" s="21">
        <f t="shared" si="0"/>
        <v>1615</v>
      </c>
      <c r="H6" s="15">
        <f t="shared" si="1"/>
        <v>1.615</v>
      </c>
      <c r="I6" s="13"/>
    </row>
    <row r="7" spans="3:9" ht="12.75" customHeight="1" x14ac:dyDescent="0.25">
      <c r="C7" s="19">
        <v>4</v>
      </c>
      <c r="D7" s="4" t="s">
        <v>3</v>
      </c>
      <c r="E7" s="25">
        <v>305</v>
      </c>
      <c r="F7" s="28"/>
      <c r="G7" s="21">
        <f t="shared" si="0"/>
        <v>1088</v>
      </c>
      <c r="H7" s="15">
        <f t="shared" si="1"/>
        <v>1.0880000000000001</v>
      </c>
      <c r="I7" s="13"/>
    </row>
    <row r="8" spans="3:9" ht="12.75" customHeight="1" x14ac:dyDescent="0.25">
      <c r="C8" s="19">
        <v>5</v>
      </c>
      <c r="D8" s="4" t="s">
        <v>4</v>
      </c>
      <c r="E8" s="25">
        <v>894</v>
      </c>
      <c r="F8" s="28"/>
      <c r="G8" s="21">
        <f t="shared" si="0"/>
        <v>3188</v>
      </c>
      <c r="H8" s="15">
        <f t="shared" si="1"/>
        <v>3.1880000000000002</v>
      </c>
      <c r="I8" s="13"/>
    </row>
    <row r="9" spans="3:9" ht="12.75" customHeight="1" x14ac:dyDescent="0.25">
      <c r="C9" s="19">
        <v>6</v>
      </c>
      <c r="D9" s="4" t="s">
        <v>5</v>
      </c>
      <c r="E9" s="25">
        <v>509</v>
      </c>
      <c r="F9" s="28"/>
      <c r="G9" s="21">
        <f t="shared" si="0"/>
        <v>1815</v>
      </c>
      <c r="H9" s="15">
        <f t="shared" si="1"/>
        <v>1.8149999999999999</v>
      </c>
      <c r="I9" s="13"/>
    </row>
    <row r="10" spans="3:9" ht="12.75" customHeight="1" x14ac:dyDescent="0.25">
      <c r="C10" s="19">
        <v>7</v>
      </c>
      <c r="D10" s="4" t="s">
        <v>6</v>
      </c>
      <c r="E10" s="25">
        <v>528</v>
      </c>
      <c r="F10" s="28"/>
      <c r="G10" s="21">
        <f t="shared" si="0"/>
        <v>1883</v>
      </c>
      <c r="H10" s="15">
        <f t="shared" si="1"/>
        <v>1.883</v>
      </c>
      <c r="I10" s="13"/>
    </row>
    <row r="11" spans="3:9" ht="12.75" customHeight="1" x14ac:dyDescent="0.25">
      <c r="C11" s="19">
        <v>8</v>
      </c>
      <c r="D11" s="4" t="s">
        <v>7</v>
      </c>
      <c r="E11" s="25">
        <v>899</v>
      </c>
      <c r="F11" s="28"/>
      <c r="G11" s="21">
        <f t="shared" si="0"/>
        <v>3206</v>
      </c>
      <c r="H11" s="15">
        <f t="shared" si="1"/>
        <v>3.206</v>
      </c>
      <c r="I11" s="13"/>
    </row>
    <row r="12" spans="3:9" ht="12.75" customHeight="1" x14ac:dyDescent="0.25">
      <c r="C12" s="19">
        <v>9</v>
      </c>
      <c r="D12" s="4" t="s">
        <v>8</v>
      </c>
      <c r="E12" s="25">
        <v>582</v>
      </c>
      <c r="F12" s="28"/>
      <c r="G12" s="21">
        <f t="shared" si="0"/>
        <v>2075</v>
      </c>
      <c r="H12" s="15">
        <f t="shared" si="1"/>
        <v>2.0750000000000002</v>
      </c>
      <c r="I12" s="13"/>
    </row>
    <row r="13" spans="3:9" ht="12.75" customHeight="1" x14ac:dyDescent="0.25">
      <c r="C13" s="19">
        <v>10</v>
      </c>
      <c r="D13" s="4" t="s">
        <v>10</v>
      </c>
      <c r="E13" s="25">
        <v>1403</v>
      </c>
      <c r="F13" s="28"/>
      <c r="G13" s="21">
        <f t="shared" si="0"/>
        <v>5003</v>
      </c>
      <c r="H13" s="15">
        <f t="shared" si="1"/>
        <v>5.0030000000000001</v>
      </c>
      <c r="I13" s="13"/>
    </row>
    <row r="14" spans="3:9" ht="12.75" customHeight="1" x14ac:dyDescent="0.25">
      <c r="C14" s="19">
        <v>11</v>
      </c>
      <c r="D14" s="4" t="s">
        <v>11</v>
      </c>
      <c r="E14" s="25">
        <v>982</v>
      </c>
      <c r="F14" s="28"/>
      <c r="G14" s="21">
        <f t="shared" si="0"/>
        <v>3502</v>
      </c>
      <c r="H14" s="15">
        <f t="shared" si="1"/>
        <v>3.5019999999999998</v>
      </c>
      <c r="I14" s="13"/>
    </row>
    <row r="15" spans="3:9" ht="12.75" customHeight="1" x14ac:dyDescent="0.25">
      <c r="C15" s="19">
        <v>12</v>
      </c>
      <c r="D15" s="4" t="s">
        <v>12</v>
      </c>
      <c r="E15" s="25">
        <v>307</v>
      </c>
      <c r="F15" s="28"/>
      <c r="G15" s="21">
        <f t="shared" si="0"/>
        <v>1095</v>
      </c>
      <c r="H15" s="15">
        <f t="shared" si="1"/>
        <v>1.095</v>
      </c>
      <c r="I15" s="13"/>
    </row>
    <row r="16" spans="3:9" ht="12.75" customHeight="1" x14ac:dyDescent="0.25">
      <c r="C16" s="19">
        <v>13</v>
      </c>
      <c r="D16" s="4" t="s">
        <v>13</v>
      </c>
      <c r="E16" s="25">
        <v>275</v>
      </c>
      <c r="F16" s="28"/>
      <c r="G16" s="21">
        <f t="shared" si="0"/>
        <v>981</v>
      </c>
      <c r="H16" s="15">
        <f t="shared" si="1"/>
        <v>0.98099999999999998</v>
      </c>
      <c r="I16" s="13"/>
    </row>
    <row r="17" spans="3:9" ht="12.75" customHeight="1" x14ac:dyDescent="0.25">
      <c r="C17" s="19">
        <v>14</v>
      </c>
      <c r="D17" s="4" t="s">
        <v>14</v>
      </c>
      <c r="E17" s="25">
        <v>395</v>
      </c>
      <c r="F17" s="28"/>
      <c r="G17" s="21">
        <f t="shared" si="0"/>
        <v>1409</v>
      </c>
      <c r="H17" s="15">
        <f t="shared" si="1"/>
        <v>1.409</v>
      </c>
      <c r="I17" s="13"/>
    </row>
    <row r="18" spans="3:9" ht="12.75" customHeight="1" x14ac:dyDescent="0.25">
      <c r="C18" s="19">
        <v>15</v>
      </c>
      <c r="D18" s="4" t="s">
        <v>15</v>
      </c>
      <c r="E18" s="25">
        <v>620</v>
      </c>
      <c r="F18" s="28"/>
      <c r="G18" s="21">
        <f t="shared" si="0"/>
        <v>2211</v>
      </c>
      <c r="H18" s="15">
        <f t="shared" si="1"/>
        <v>2.2109999999999999</v>
      </c>
      <c r="I18" s="13"/>
    </row>
    <row r="19" spans="3:9" ht="12.75" customHeight="1" x14ac:dyDescent="0.25">
      <c r="C19" s="19">
        <v>16</v>
      </c>
      <c r="D19" s="4" t="s">
        <v>16</v>
      </c>
      <c r="E19" s="25">
        <v>288</v>
      </c>
      <c r="F19" s="28"/>
      <c r="G19" s="21">
        <f t="shared" si="0"/>
        <v>1027</v>
      </c>
      <c r="H19" s="15">
        <f t="shared" si="1"/>
        <v>1.0269999999999999</v>
      </c>
      <c r="I19" s="13"/>
    </row>
    <row r="20" spans="3:9" ht="12.75" customHeight="1" x14ac:dyDescent="0.25">
      <c r="C20" s="19">
        <v>17</v>
      </c>
      <c r="D20" s="4" t="s">
        <v>17</v>
      </c>
      <c r="E20" s="25">
        <v>211</v>
      </c>
      <c r="F20" s="28"/>
      <c r="G20" s="21">
        <f>ROUND(E20*$F$4/$E$26,0)+1</f>
        <v>753</v>
      </c>
      <c r="H20" s="15">
        <f t="shared" si="1"/>
        <v>0.753</v>
      </c>
    </row>
    <row r="21" spans="3:9" ht="12.75" customHeight="1" x14ac:dyDescent="0.25">
      <c r="C21" s="19">
        <v>18</v>
      </c>
      <c r="D21" s="4" t="s">
        <v>18</v>
      </c>
      <c r="E21" s="25">
        <v>705</v>
      </c>
      <c r="F21" s="28"/>
      <c r="G21" s="21">
        <f>ROUND(E21*$F$4/$E$26,0)</f>
        <v>2514</v>
      </c>
      <c r="H21" s="15">
        <f t="shared" si="1"/>
        <v>2.5139999999999998</v>
      </c>
      <c r="I21" s="13"/>
    </row>
    <row r="22" spans="3:9" ht="12.75" customHeight="1" x14ac:dyDescent="0.25">
      <c r="C22" s="19">
        <v>19</v>
      </c>
      <c r="D22" s="4" t="s">
        <v>19</v>
      </c>
      <c r="E22" s="25">
        <v>380</v>
      </c>
      <c r="F22" s="28"/>
      <c r="G22" s="21">
        <f>ROUND(E22*$F$4/$E$26,0)</f>
        <v>1355</v>
      </c>
      <c r="H22" s="15">
        <f t="shared" si="1"/>
        <v>1.355</v>
      </c>
      <c r="I22" s="13"/>
    </row>
    <row r="23" spans="3:9" ht="12.75" customHeight="1" x14ac:dyDescent="0.25">
      <c r="C23" s="19">
        <v>20</v>
      </c>
      <c r="D23" s="4" t="s">
        <v>20</v>
      </c>
      <c r="E23" s="25">
        <v>536</v>
      </c>
      <c r="F23" s="28"/>
      <c r="G23" s="21">
        <f>ROUND(E23*$F$4/$E$26,0)</f>
        <v>1911</v>
      </c>
      <c r="H23" s="15">
        <f t="shared" si="1"/>
        <v>1.911</v>
      </c>
      <c r="I23" s="13"/>
    </row>
    <row r="24" spans="3:9" ht="12.75" customHeight="1" x14ac:dyDescent="0.25">
      <c r="C24" s="19">
        <v>21</v>
      </c>
      <c r="D24" s="4" t="s">
        <v>21</v>
      </c>
      <c r="E24" s="25">
        <v>469</v>
      </c>
      <c r="F24" s="28"/>
      <c r="G24" s="21">
        <f>ROUND(E24*$F$4/$E$26,0)</f>
        <v>1673</v>
      </c>
      <c r="H24" s="15">
        <f t="shared" si="1"/>
        <v>1.673</v>
      </c>
      <c r="I24" s="13"/>
    </row>
    <row r="25" spans="3:9" ht="12.75" customHeight="1" x14ac:dyDescent="0.25">
      <c r="C25" s="19">
        <v>22</v>
      </c>
      <c r="D25" s="4" t="s">
        <v>22</v>
      </c>
      <c r="E25" s="26">
        <v>11683</v>
      </c>
      <c r="F25" s="28"/>
      <c r="G25" s="21">
        <f>ROUND(E25*$F$4/$E$26,0)</f>
        <v>41663</v>
      </c>
      <c r="H25" s="15">
        <f t="shared" si="1"/>
        <v>41.662999999999997</v>
      </c>
      <c r="I25" s="13"/>
    </row>
    <row r="26" spans="3:9" x14ac:dyDescent="0.25">
      <c r="C26" s="19"/>
      <c r="D26" s="23" t="s">
        <v>23</v>
      </c>
      <c r="E26" s="27">
        <f>SUM(E4:E25)</f>
        <v>23555</v>
      </c>
      <c r="F26" s="24">
        <f t="shared" ref="F26:G26" si="2">SUM(F4:F25)</f>
        <v>84000</v>
      </c>
      <c r="G26" s="24">
        <f t="shared" si="2"/>
        <v>84000</v>
      </c>
      <c r="H26" s="15"/>
      <c r="I26" s="13"/>
    </row>
  </sheetData>
  <mergeCells count="2">
    <mergeCell ref="C1:G1"/>
    <mergeCell ref="F4:F25"/>
  </mergeCells>
  <pageMargins left="0.70866141732283472" right="0.70866141732283472" top="0.74803149606299213" bottom="0.74803149606299213" header="0.31496062992125984" footer="0.31496062992125984"/>
  <pageSetup paperSize="9" orientation="landscape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26"/>
  <sheetViews>
    <sheetView tabSelected="1" workbookViewId="0">
      <selection activeCell="H4" sqref="H4:H25"/>
    </sheetView>
  </sheetViews>
  <sheetFormatPr defaultRowHeight="15" x14ac:dyDescent="0.25"/>
  <cols>
    <col min="3" max="3" width="5.5703125" style="18" customWidth="1"/>
    <col min="4" max="4" width="22.85546875" customWidth="1"/>
    <col min="5" max="5" width="16.42578125" customWidth="1"/>
    <col min="6" max="6" width="13" customWidth="1"/>
    <col min="7" max="7" width="14.42578125" customWidth="1"/>
    <col min="8" max="8" width="12.85546875" customWidth="1"/>
    <col min="9" max="9" width="10.7109375" customWidth="1"/>
    <col min="10" max="10" width="10.140625" customWidth="1"/>
  </cols>
  <sheetData>
    <row r="1" spans="3:9" ht="54" customHeight="1" x14ac:dyDescent="0.25">
      <c r="C1" s="29" t="s">
        <v>33</v>
      </c>
      <c r="D1" s="29"/>
      <c r="E1" s="29"/>
      <c r="F1" s="29"/>
      <c r="G1" s="29"/>
      <c r="H1" s="22"/>
      <c r="I1" s="22"/>
    </row>
    <row r="3" spans="3:9" ht="36" customHeight="1" x14ac:dyDescent="0.25">
      <c r="C3" s="19"/>
      <c r="D3" s="17" t="s">
        <v>24</v>
      </c>
      <c r="E3" s="16" t="s">
        <v>30</v>
      </c>
      <c r="F3" s="16" t="s">
        <v>34</v>
      </c>
      <c r="G3" s="20" t="s">
        <v>27</v>
      </c>
      <c r="H3" s="14"/>
      <c r="I3" s="12"/>
    </row>
    <row r="4" spans="3:9" ht="12.75" customHeight="1" x14ac:dyDescent="0.25">
      <c r="C4" s="19">
        <v>1</v>
      </c>
      <c r="D4" s="4" t="s">
        <v>0</v>
      </c>
      <c r="E4" s="25">
        <v>903</v>
      </c>
      <c r="F4" s="28">
        <v>87300</v>
      </c>
      <c r="G4" s="21">
        <f t="shared" ref="G4:G25" si="0">ROUND(E4*$F$4/$E$26,0)</f>
        <v>3347</v>
      </c>
      <c r="H4" s="15">
        <f>G4/1000</f>
        <v>3.347</v>
      </c>
      <c r="I4" s="13"/>
    </row>
    <row r="5" spans="3:9" ht="12.75" customHeight="1" x14ac:dyDescent="0.25">
      <c r="C5" s="19">
        <v>2</v>
      </c>
      <c r="D5" s="4" t="s">
        <v>1</v>
      </c>
      <c r="E5" s="25">
        <v>228</v>
      </c>
      <c r="F5" s="28"/>
      <c r="G5" s="21">
        <f t="shared" si="0"/>
        <v>845</v>
      </c>
      <c r="H5" s="15">
        <f t="shared" ref="H5:H25" si="1">G5/1000</f>
        <v>0.84499999999999997</v>
      </c>
      <c r="I5" s="13"/>
    </row>
    <row r="6" spans="3:9" ht="12.75" customHeight="1" x14ac:dyDescent="0.25">
      <c r="C6" s="19">
        <v>3</v>
      </c>
      <c r="D6" s="4" t="s">
        <v>2</v>
      </c>
      <c r="E6" s="25">
        <v>453</v>
      </c>
      <c r="F6" s="28"/>
      <c r="G6" s="21">
        <f t="shared" si="0"/>
        <v>1679</v>
      </c>
      <c r="H6" s="15">
        <f t="shared" si="1"/>
        <v>1.679</v>
      </c>
      <c r="I6" s="13"/>
    </row>
    <row r="7" spans="3:9" ht="12.75" customHeight="1" x14ac:dyDescent="0.25">
      <c r="C7" s="19">
        <v>4</v>
      </c>
      <c r="D7" s="4" t="s">
        <v>3</v>
      </c>
      <c r="E7" s="25">
        <v>305</v>
      </c>
      <c r="F7" s="28"/>
      <c r="G7" s="21">
        <f t="shared" si="0"/>
        <v>1130</v>
      </c>
      <c r="H7" s="15">
        <f t="shared" si="1"/>
        <v>1.1299999999999999</v>
      </c>
      <c r="I7" s="13"/>
    </row>
    <row r="8" spans="3:9" ht="12.75" customHeight="1" x14ac:dyDescent="0.25">
      <c r="C8" s="19">
        <v>5</v>
      </c>
      <c r="D8" s="4" t="s">
        <v>4</v>
      </c>
      <c r="E8" s="25">
        <v>894</v>
      </c>
      <c r="F8" s="28"/>
      <c r="G8" s="21">
        <f t="shared" si="0"/>
        <v>3313</v>
      </c>
      <c r="H8" s="15">
        <f t="shared" si="1"/>
        <v>3.3130000000000002</v>
      </c>
      <c r="I8" s="13"/>
    </row>
    <row r="9" spans="3:9" ht="12.75" customHeight="1" x14ac:dyDescent="0.25">
      <c r="C9" s="19">
        <v>6</v>
      </c>
      <c r="D9" s="4" t="s">
        <v>5</v>
      </c>
      <c r="E9" s="25">
        <v>509</v>
      </c>
      <c r="F9" s="28"/>
      <c r="G9" s="21">
        <f t="shared" si="0"/>
        <v>1886</v>
      </c>
      <c r="H9" s="15">
        <f t="shared" si="1"/>
        <v>1.8859999999999999</v>
      </c>
      <c r="I9" s="13"/>
    </row>
    <row r="10" spans="3:9" ht="12.75" customHeight="1" x14ac:dyDescent="0.25">
      <c r="C10" s="19">
        <v>7</v>
      </c>
      <c r="D10" s="4" t="s">
        <v>6</v>
      </c>
      <c r="E10" s="25">
        <v>528</v>
      </c>
      <c r="F10" s="28"/>
      <c r="G10" s="21">
        <f t="shared" si="0"/>
        <v>1957</v>
      </c>
      <c r="H10" s="15">
        <f t="shared" si="1"/>
        <v>1.9570000000000001</v>
      </c>
      <c r="I10" s="13"/>
    </row>
    <row r="11" spans="3:9" ht="12.75" customHeight="1" x14ac:dyDescent="0.25">
      <c r="C11" s="19">
        <v>8</v>
      </c>
      <c r="D11" s="4" t="s">
        <v>7</v>
      </c>
      <c r="E11" s="25">
        <v>899</v>
      </c>
      <c r="F11" s="28"/>
      <c r="G11" s="21">
        <f t="shared" si="0"/>
        <v>3332</v>
      </c>
      <c r="H11" s="15">
        <f t="shared" si="1"/>
        <v>3.3319999999999999</v>
      </c>
      <c r="I11" s="13"/>
    </row>
    <row r="12" spans="3:9" ht="12.75" customHeight="1" x14ac:dyDescent="0.25">
      <c r="C12" s="19">
        <v>9</v>
      </c>
      <c r="D12" s="4" t="s">
        <v>8</v>
      </c>
      <c r="E12" s="25">
        <v>582</v>
      </c>
      <c r="F12" s="28"/>
      <c r="G12" s="21">
        <f t="shared" si="0"/>
        <v>2157</v>
      </c>
      <c r="H12" s="15">
        <f t="shared" si="1"/>
        <v>2.157</v>
      </c>
      <c r="I12" s="13"/>
    </row>
    <row r="13" spans="3:9" ht="12.75" customHeight="1" x14ac:dyDescent="0.25">
      <c r="C13" s="19">
        <v>10</v>
      </c>
      <c r="D13" s="4" t="s">
        <v>10</v>
      </c>
      <c r="E13" s="25">
        <v>1403</v>
      </c>
      <c r="F13" s="28"/>
      <c r="G13" s="21">
        <f t="shared" si="0"/>
        <v>5200</v>
      </c>
      <c r="H13" s="15">
        <f t="shared" si="1"/>
        <v>5.2</v>
      </c>
      <c r="I13" s="13"/>
    </row>
    <row r="14" spans="3:9" ht="12.75" customHeight="1" x14ac:dyDescent="0.25">
      <c r="C14" s="19">
        <v>11</v>
      </c>
      <c r="D14" s="4" t="s">
        <v>11</v>
      </c>
      <c r="E14" s="25">
        <v>982</v>
      </c>
      <c r="F14" s="28"/>
      <c r="G14" s="21">
        <f t="shared" si="0"/>
        <v>3640</v>
      </c>
      <c r="H14" s="15">
        <f t="shared" si="1"/>
        <v>3.64</v>
      </c>
      <c r="I14" s="13"/>
    </row>
    <row r="15" spans="3:9" ht="12.75" customHeight="1" x14ac:dyDescent="0.25">
      <c r="C15" s="19">
        <v>12</v>
      </c>
      <c r="D15" s="4" t="s">
        <v>12</v>
      </c>
      <c r="E15" s="25">
        <v>307</v>
      </c>
      <c r="F15" s="28"/>
      <c r="G15" s="21">
        <f t="shared" si="0"/>
        <v>1138</v>
      </c>
      <c r="H15" s="15">
        <f t="shared" si="1"/>
        <v>1.1379999999999999</v>
      </c>
      <c r="I15" s="13"/>
    </row>
    <row r="16" spans="3:9" ht="12.75" customHeight="1" x14ac:dyDescent="0.25">
      <c r="C16" s="19">
        <v>13</v>
      </c>
      <c r="D16" s="4" t="s">
        <v>13</v>
      </c>
      <c r="E16" s="25">
        <v>275</v>
      </c>
      <c r="F16" s="28"/>
      <c r="G16" s="21">
        <f t="shared" si="0"/>
        <v>1019</v>
      </c>
      <c r="H16" s="15">
        <f t="shared" si="1"/>
        <v>1.0189999999999999</v>
      </c>
      <c r="I16" s="13"/>
    </row>
    <row r="17" spans="3:9" ht="12.75" customHeight="1" x14ac:dyDescent="0.25">
      <c r="C17" s="19">
        <v>14</v>
      </c>
      <c r="D17" s="4" t="s">
        <v>14</v>
      </c>
      <c r="E17" s="25">
        <v>395</v>
      </c>
      <c r="F17" s="28"/>
      <c r="G17" s="21">
        <f t="shared" si="0"/>
        <v>1464</v>
      </c>
      <c r="H17" s="15">
        <f t="shared" si="1"/>
        <v>1.464</v>
      </c>
      <c r="I17" s="13"/>
    </row>
    <row r="18" spans="3:9" ht="12.75" customHeight="1" x14ac:dyDescent="0.25">
      <c r="C18" s="19">
        <v>15</v>
      </c>
      <c r="D18" s="4" t="s">
        <v>15</v>
      </c>
      <c r="E18" s="25">
        <v>620</v>
      </c>
      <c r="F18" s="28"/>
      <c r="G18" s="21">
        <f t="shared" si="0"/>
        <v>2298</v>
      </c>
      <c r="H18" s="15">
        <f t="shared" si="1"/>
        <v>2.298</v>
      </c>
      <c r="I18" s="13"/>
    </row>
    <row r="19" spans="3:9" ht="12.75" customHeight="1" x14ac:dyDescent="0.25">
      <c r="C19" s="19">
        <v>16</v>
      </c>
      <c r="D19" s="4" t="s">
        <v>16</v>
      </c>
      <c r="E19" s="25">
        <v>288</v>
      </c>
      <c r="F19" s="28"/>
      <c r="G19" s="21">
        <f t="shared" si="0"/>
        <v>1067</v>
      </c>
      <c r="H19" s="15">
        <f t="shared" si="1"/>
        <v>1.0669999999999999</v>
      </c>
      <c r="I19" s="13"/>
    </row>
    <row r="20" spans="3:9" ht="12.75" customHeight="1" x14ac:dyDescent="0.25">
      <c r="C20" s="19">
        <v>17</v>
      </c>
      <c r="D20" s="4" t="s">
        <v>17</v>
      </c>
      <c r="E20" s="25">
        <v>211</v>
      </c>
      <c r="F20" s="28"/>
      <c r="G20" s="21">
        <f t="shared" si="0"/>
        <v>782</v>
      </c>
      <c r="H20" s="15">
        <f t="shared" si="1"/>
        <v>0.78200000000000003</v>
      </c>
    </row>
    <row r="21" spans="3:9" ht="12.75" customHeight="1" x14ac:dyDescent="0.25">
      <c r="C21" s="19">
        <v>18</v>
      </c>
      <c r="D21" s="4" t="s">
        <v>18</v>
      </c>
      <c r="E21" s="25">
        <v>705</v>
      </c>
      <c r="F21" s="28"/>
      <c r="G21" s="21">
        <f t="shared" si="0"/>
        <v>2613</v>
      </c>
      <c r="H21" s="15">
        <f t="shared" si="1"/>
        <v>2.613</v>
      </c>
      <c r="I21" s="13"/>
    </row>
    <row r="22" spans="3:9" ht="12.75" customHeight="1" x14ac:dyDescent="0.25">
      <c r="C22" s="19">
        <v>19</v>
      </c>
      <c r="D22" s="4" t="s">
        <v>19</v>
      </c>
      <c r="E22" s="25">
        <v>380</v>
      </c>
      <c r="F22" s="28"/>
      <c r="G22" s="21">
        <f t="shared" si="0"/>
        <v>1408</v>
      </c>
      <c r="H22" s="15">
        <f t="shared" si="1"/>
        <v>1.4079999999999999</v>
      </c>
      <c r="I22" s="13"/>
    </row>
    <row r="23" spans="3:9" ht="12.75" customHeight="1" x14ac:dyDescent="0.25">
      <c r="C23" s="19">
        <v>20</v>
      </c>
      <c r="D23" s="4" t="s">
        <v>20</v>
      </c>
      <c r="E23" s="25">
        <v>536</v>
      </c>
      <c r="F23" s="28"/>
      <c r="G23" s="21">
        <f t="shared" si="0"/>
        <v>1987</v>
      </c>
      <c r="H23" s="15">
        <f t="shared" si="1"/>
        <v>1.9870000000000001</v>
      </c>
      <c r="I23" s="13"/>
    </row>
    <row r="24" spans="3:9" ht="12.75" customHeight="1" x14ac:dyDescent="0.25">
      <c r="C24" s="19">
        <v>21</v>
      </c>
      <c r="D24" s="4" t="s">
        <v>21</v>
      </c>
      <c r="E24" s="25">
        <v>469</v>
      </c>
      <c r="F24" s="28"/>
      <c r="G24" s="21">
        <f t="shared" si="0"/>
        <v>1738</v>
      </c>
      <c r="H24" s="15">
        <f t="shared" si="1"/>
        <v>1.738</v>
      </c>
      <c r="I24" s="13"/>
    </row>
    <row r="25" spans="3:9" ht="12.75" customHeight="1" x14ac:dyDescent="0.25">
      <c r="C25" s="19">
        <v>22</v>
      </c>
      <c r="D25" s="4" t="s">
        <v>22</v>
      </c>
      <c r="E25" s="26">
        <v>11683</v>
      </c>
      <c r="F25" s="28"/>
      <c r="G25" s="21">
        <f t="shared" si="0"/>
        <v>43300</v>
      </c>
      <c r="H25" s="15">
        <f t="shared" si="1"/>
        <v>43.3</v>
      </c>
      <c r="I25" s="13"/>
    </row>
    <row r="26" spans="3:9" x14ac:dyDescent="0.25">
      <c r="C26" s="19"/>
      <c r="D26" s="23" t="s">
        <v>23</v>
      </c>
      <c r="E26" s="27">
        <f>SUM(E4:E25)</f>
        <v>23555</v>
      </c>
      <c r="F26" s="24">
        <f t="shared" ref="F26:G26" si="2">SUM(F4:F25)</f>
        <v>87300</v>
      </c>
      <c r="G26" s="24">
        <f t="shared" si="2"/>
        <v>87300</v>
      </c>
      <c r="H26" s="15"/>
      <c r="I26" s="13"/>
    </row>
  </sheetData>
  <mergeCells count="2">
    <mergeCell ref="C1:G1"/>
    <mergeCell ref="F4:F25"/>
  </mergeCells>
  <pageMargins left="0.70866141732283472" right="0.70866141732283472" top="0.74803149606299213" bottom="0.74803149606299213" header="0.31496062992125984" footer="0.31496062992125984"/>
  <pageSetup paperSize="9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2025</vt:lpstr>
      <vt:lpstr>Лист2</vt:lpstr>
      <vt:lpstr>2026</vt:lpstr>
      <vt:lpstr>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2024-11-14T07:17:22Z</dcterms:modified>
</cp:coreProperties>
</file>