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Мои документы (bud22)\бюджет 2024г\решения по бюджету\проект бюджета 2024-2026\материалы предос с проектом\"/>
    </mc:Choice>
  </mc:AlternateContent>
  <bookViews>
    <workbookView xWindow="0" yWindow="0" windowWidth="28800" windowHeight="11565" activeTab="1"/>
  </bookViews>
  <sheets>
    <sheet name="1506" sheetId="1" r:id="rId1"/>
    <sheet name="7047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2" l="1"/>
  <c r="G7" i="2" s="1"/>
  <c r="H7" i="2"/>
  <c r="J7" i="2" s="1"/>
  <c r="I7" i="2"/>
  <c r="F8" i="2"/>
  <c r="G8" i="2" s="1"/>
  <c r="H8" i="2"/>
  <c r="I8" i="2" s="1"/>
  <c r="F9" i="2"/>
  <c r="G9" i="2"/>
  <c r="H9" i="2"/>
  <c r="I9" i="2"/>
  <c r="J9" i="2"/>
  <c r="F10" i="2"/>
  <c r="G10" i="2" s="1"/>
  <c r="H10" i="2"/>
  <c r="I10" i="2"/>
  <c r="J10" i="2"/>
  <c r="F11" i="2"/>
  <c r="G11" i="2" s="1"/>
  <c r="H11" i="2"/>
  <c r="J11" i="2" s="1"/>
  <c r="I11" i="2"/>
  <c r="F12" i="2"/>
  <c r="G12" i="2"/>
  <c r="H12" i="2"/>
  <c r="I12" i="2" s="1"/>
  <c r="F13" i="2"/>
  <c r="G13" i="2"/>
  <c r="H13" i="2"/>
  <c r="I13" i="2" s="1"/>
  <c r="F14" i="2"/>
  <c r="G14" i="2" s="1"/>
  <c r="H14" i="2"/>
  <c r="I14" i="2" s="1"/>
  <c r="J14" i="2" s="1"/>
  <c r="F15" i="2"/>
  <c r="G15" i="2" s="1"/>
  <c r="H15" i="2"/>
  <c r="I15" i="2"/>
  <c r="J15" i="2" s="1"/>
  <c r="F16" i="2"/>
  <c r="G16" i="2"/>
  <c r="H16" i="2"/>
  <c r="I16" i="2" s="1"/>
  <c r="F17" i="2"/>
  <c r="G17" i="2"/>
  <c r="H17" i="2"/>
  <c r="I17" i="2" s="1"/>
  <c r="F18" i="2"/>
  <c r="G18" i="2" s="1"/>
  <c r="H18" i="2"/>
  <c r="I18" i="2" s="1"/>
  <c r="J18" i="2" s="1"/>
  <c r="F19" i="2"/>
  <c r="G19" i="2" s="1"/>
  <c r="H19" i="2"/>
  <c r="I19" i="2"/>
  <c r="J19" i="2" s="1"/>
  <c r="D20" i="2"/>
  <c r="E20" i="2"/>
  <c r="F20" i="2"/>
  <c r="K20" i="2"/>
  <c r="C28" i="2"/>
  <c r="E28" i="2"/>
  <c r="D25" i="2" s="1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C46" i="2"/>
  <c r="D46" i="2"/>
  <c r="E46" i="2"/>
  <c r="I20" i="2" l="1"/>
  <c r="G20" i="2"/>
  <c r="J17" i="2"/>
  <c r="J13" i="2"/>
  <c r="H20" i="2"/>
  <c r="J16" i="2"/>
  <c r="J12" i="2"/>
  <c r="J20" i="2" s="1"/>
  <c r="J8" i="2"/>
  <c r="K29" i="1"/>
  <c r="E29" i="1"/>
  <c r="D29" i="1"/>
  <c r="H28" i="1"/>
  <c r="F28" i="1"/>
  <c r="G28" i="1" s="1"/>
  <c r="H27" i="1"/>
  <c r="I27" i="1" s="1"/>
  <c r="J27" i="1" s="1"/>
  <c r="F27" i="1"/>
  <c r="G27" i="1" s="1"/>
  <c r="H26" i="1"/>
  <c r="F26" i="1"/>
  <c r="G26" i="1" s="1"/>
  <c r="H25" i="1"/>
  <c r="I25" i="1" s="1"/>
  <c r="F25" i="1"/>
  <c r="G25" i="1" s="1"/>
  <c r="H24" i="1"/>
  <c r="F24" i="1"/>
  <c r="G24" i="1" s="1"/>
  <c r="I23" i="1"/>
  <c r="J23" i="1" s="1"/>
  <c r="H23" i="1"/>
  <c r="F23" i="1"/>
  <c r="G23" i="1" s="1"/>
  <c r="H22" i="1"/>
  <c r="F22" i="1"/>
  <c r="G22" i="1" s="1"/>
  <c r="H21" i="1"/>
  <c r="I21" i="1" s="1"/>
  <c r="F21" i="1"/>
  <c r="G21" i="1" s="1"/>
  <c r="H20" i="1"/>
  <c r="I20" i="1" s="1"/>
  <c r="J20" i="1" s="1"/>
  <c r="F20" i="1"/>
  <c r="G20" i="1" s="1"/>
  <c r="H19" i="1"/>
  <c r="F19" i="1"/>
  <c r="G19" i="1" s="1"/>
  <c r="H18" i="1"/>
  <c r="F18" i="1"/>
  <c r="G18" i="1" s="1"/>
  <c r="H17" i="1"/>
  <c r="F17" i="1"/>
  <c r="G17" i="1" s="1"/>
  <c r="H16" i="1"/>
  <c r="F16" i="1"/>
  <c r="F29" i="1" l="1"/>
  <c r="H29" i="1"/>
  <c r="G16" i="1"/>
  <c r="G29" i="1" s="1"/>
  <c r="I18" i="1"/>
  <c r="J18" i="1" s="1"/>
  <c r="J25" i="1"/>
  <c r="I28" i="1"/>
  <c r="J28" i="1" s="1"/>
  <c r="I16" i="1"/>
  <c r="J21" i="1"/>
  <c r="I26" i="1"/>
  <c r="J26" i="1" s="1"/>
  <c r="I19" i="1"/>
  <c r="J19" i="1" s="1"/>
  <c r="I24" i="1"/>
  <c r="J24" i="1" s="1"/>
  <c r="I17" i="1"/>
  <c r="J17" i="1" s="1"/>
  <c r="I22" i="1"/>
  <c r="J22" i="1" s="1"/>
  <c r="I29" i="1" l="1"/>
  <c r="J16" i="1"/>
  <c r="J29" i="1" s="1"/>
  <c r="D10" i="1" l="1"/>
  <c r="C10" i="1"/>
</calcChain>
</file>

<file path=xl/sharedStrings.xml><?xml version="1.0" encoding="utf-8"?>
<sst xmlns="http://schemas.openxmlformats.org/spreadsheetml/2006/main" count="79" uniqueCount="50">
  <si>
    <t>Наименование учреждения</t>
  </si>
  <si>
    <t xml:space="preserve">шт.ед. </t>
  </si>
  <si>
    <t>Сумма за год</t>
  </si>
  <si>
    <t>библиотека</t>
  </si>
  <si>
    <t>КДУ</t>
  </si>
  <si>
    <t>РЦКТ</t>
  </si>
  <si>
    <t>ФОТ</t>
  </si>
  <si>
    <t>Увел.ЗП 40%</t>
  </si>
  <si>
    <t>№ п/п</t>
  </si>
  <si>
    <t>Наименование поселений</t>
  </si>
  <si>
    <t>Итого:</t>
  </si>
  <si>
    <t>СП "Далахайское"</t>
  </si>
  <si>
    <t>СП "Харацайское"</t>
  </si>
  <si>
    <t>СП "Холтосонское"</t>
  </si>
  <si>
    <t>СП "Енгорбойское"</t>
  </si>
  <si>
    <t>СП "Улекчинское"</t>
  </si>
  <si>
    <t>СП "Бортойское"</t>
  </si>
  <si>
    <t>СП "Дутулурское"</t>
  </si>
  <si>
    <t>СП "Е-Цакирское"</t>
  </si>
  <si>
    <t>СП "Михайловское"</t>
  </si>
  <si>
    <t>СП "Мылинское"</t>
  </si>
  <si>
    <t>СП "Санагинское"</t>
  </si>
  <si>
    <t>СП "Хуртагинское"</t>
  </si>
  <si>
    <t>СП "Хамнейское"</t>
  </si>
  <si>
    <t>За год</t>
  </si>
  <si>
    <t>Повышение РБ</t>
  </si>
  <si>
    <t>Распределение иных межбюджетных трансфетов на увеличение фондов оплаты труда основного персонала отрасли "Культура" на 2024 год и плановый период 2025 и 2026 годов</t>
  </si>
  <si>
    <t>количество шт.ед.</t>
  </si>
  <si>
    <t>Сельские ДК:</t>
  </si>
  <si>
    <t>МБУ "Харацайский СДК"</t>
  </si>
  <si>
    <t>МБУ "Михайловский КСиИЦ"</t>
  </si>
  <si>
    <t>МБУ "Улекчинский СДК"</t>
  </si>
  <si>
    <t>АУ "Хамнейский СДК"</t>
  </si>
  <si>
    <t>МБУ "Мылинский СДК"</t>
  </si>
  <si>
    <t>АУ "ДК с.Холтосон"</t>
  </si>
  <si>
    <t>МБУ "Ехэ-Цакирский СДК"</t>
  </si>
  <si>
    <t>МБУ "Далахайский СДК"</t>
  </si>
  <si>
    <t>АУ "Хуртагинский СДК"</t>
  </si>
  <si>
    <t>АУ "Бортойский СДК"</t>
  </si>
  <si>
    <t>АУ "Дутулурский СДК"</t>
  </si>
  <si>
    <t>АУ "Енгорбойский СДК"</t>
  </si>
  <si>
    <t>АУ "Санагинский ДК"</t>
  </si>
  <si>
    <t xml:space="preserve">План </t>
  </si>
  <si>
    <t>* объем субсидии на 2023 год(33633,7 тыс. рублей) / кол-во штатных единиц (105 шт.ед.)</t>
  </si>
  <si>
    <t>Сельские ДК</t>
  </si>
  <si>
    <t>размер субсидии на 1 штатную единицу*</t>
  </si>
  <si>
    <t>количество штатных единиц работников культуры</t>
  </si>
  <si>
    <t>Распределение иных межбюджетных трансфертов на повышение средней заработной платы работникам муниципальных учреждений культуры, на 2024 год и плановый период 2025 и 2026 годов</t>
  </si>
  <si>
    <t>шт.ед.</t>
  </si>
  <si>
    <t>40% СДК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</si>
</sst>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name val="Arial Cyr"/>
      <charset val="204"/>
    </font>
    <font>
      <sz val="1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b/>
      <sz val="12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justify"/>
    </xf>
    <xf numFmtId="2" fontId="0" fillId="0" borderId="1" xfId="0" applyNumberFormat="1" applyBorder="1"/>
    <xf numFmtId="0" fontId="0" fillId="0" borderId="1" xfId="0" applyBorder="1" applyAlignment="1">
      <alignment wrapText="1"/>
    </xf>
    <xf numFmtId="0" fontId="2" fillId="0" borderId="0" xfId="0" applyFont="1"/>
    <xf numFmtId="0" fontId="2" fillId="0" borderId="1" xfId="0" applyFont="1" applyBorder="1"/>
    <xf numFmtId="0" fontId="3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center"/>
    </xf>
    <xf numFmtId="0" fontId="4" fillId="0" borderId="1" xfId="0" applyFont="1" applyFill="1" applyBorder="1"/>
    <xf numFmtId="0" fontId="5" fillId="0" borderId="1" xfId="0" applyFont="1" applyFill="1" applyBorder="1"/>
    <xf numFmtId="0" fontId="4" fillId="0" borderId="1" xfId="0" applyFont="1" applyBorder="1"/>
    <xf numFmtId="4" fontId="2" fillId="0" borderId="1" xfId="0" applyNumberFormat="1" applyFont="1" applyBorder="1"/>
    <xf numFmtId="4" fontId="2" fillId="0" borderId="1" xfId="0" applyNumberFormat="1" applyFont="1" applyFill="1" applyBorder="1"/>
    <xf numFmtId="4" fontId="4" fillId="0" borderId="1" xfId="0" applyNumberFormat="1" applyFont="1" applyBorder="1"/>
    <xf numFmtId="4" fontId="2" fillId="0" borderId="2" xfId="0" applyNumberFormat="1" applyFont="1" applyBorder="1"/>
    <xf numFmtId="4" fontId="4" fillId="0" borderId="2" xfId="0" applyNumberFormat="1" applyFont="1" applyBorder="1"/>
    <xf numFmtId="4" fontId="2" fillId="0" borderId="2" xfId="0" applyNumberFormat="1" applyFont="1" applyFill="1" applyBorder="1"/>
    <xf numFmtId="0" fontId="0" fillId="0" borderId="0" xfId="0" applyBorder="1"/>
    <xf numFmtId="2" fontId="1" fillId="0" borderId="0" xfId="0" applyNumberFormat="1" applyFont="1" applyBorder="1"/>
    <xf numFmtId="4" fontId="2" fillId="0" borderId="3" xfId="0" applyNumberFormat="1" applyFont="1" applyFill="1" applyBorder="1"/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2" fontId="6" fillId="0" borderId="1" xfId="0" applyNumberFormat="1" applyFont="1" applyBorder="1"/>
    <xf numFmtId="0" fontId="6" fillId="0" borderId="1" xfId="0" applyFont="1" applyBorder="1"/>
    <xf numFmtId="2" fontId="0" fillId="0" borderId="1" xfId="0" applyNumberFormat="1" applyFont="1" applyBorder="1"/>
    <xf numFmtId="0" fontId="0" fillId="0" borderId="1" xfId="0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0" fillId="0" borderId="1" xfId="0" applyFill="1" applyBorder="1"/>
    <xf numFmtId="0" fontId="0" fillId="0" borderId="1" xfId="0" applyFill="1" applyBorder="1" applyAlignment="1">
      <alignment horizontal="justify"/>
    </xf>
    <xf numFmtId="0" fontId="1" fillId="0" borderId="0" xfId="0" applyFont="1"/>
    <xf numFmtId="2" fontId="0" fillId="0" borderId="0" xfId="0" applyNumberFormat="1" applyBorder="1"/>
    <xf numFmtId="0" fontId="0" fillId="0" borderId="0" xfId="0" applyFill="1" applyBorder="1"/>
    <xf numFmtId="2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2" fontId="1" fillId="0" borderId="4" xfId="0" applyNumberFormat="1" applyFont="1" applyBorder="1"/>
    <xf numFmtId="2" fontId="1" fillId="0" borderId="1" xfId="0" applyNumberFormat="1" applyFont="1" applyBorder="1"/>
    <xf numFmtId="0" fontId="1" fillId="0" borderId="1" xfId="0" applyFont="1" applyBorder="1"/>
    <xf numFmtId="0" fontId="8" fillId="0" borderId="1" xfId="0" applyFont="1" applyFill="1" applyBorder="1"/>
    <xf numFmtId="0" fontId="1" fillId="0" borderId="1" xfId="0" applyFont="1" applyFill="1" applyBorder="1"/>
    <xf numFmtId="2" fontId="0" fillId="0" borderId="1" xfId="0" applyNumberFormat="1" applyFill="1" applyBorder="1"/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9" fillId="0" borderId="1" xfId="0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L34"/>
  <sheetViews>
    <sheetView workbookViewId="0">
      <selection activeCell="L30" sqref="L30"/>
    </sheetView>
  </sheetViews>
  <sheetFormatPr defaultRowHeight="15" x14ac:dyDescent="0.25"/>
  <cols>
    <col min="2" max="2" width="8.140625" customWidth="1"/>
    <col min="3" max="3" width="19.28515625" customWidth="1"/>
    <col min="4" max="4" width="13.7109375" customWidth="1"/>
    <col min="5" max="5" width="12.5703125" customWidth="1"/>
    <col min="6" max="6" width="10.85546875" customWidth="1"/>
    <col min="7" max="7" width="12.5703125" customWidth="1"/>
    <col min="8" max="8" width="12.28515625" customWidth="1"/>
    <col min="9" max="9" width="11.7109375" customWidth="1"/>
    <col min="10" max="10" width="12.7109375" customWidth="1"/>
    <col min="11" max="11" width="16" customWidth="1"/>
    <col min="12" max="12" width="12.42578125" customWidth="1"/>
    <col min="13" max="13" width="11.7109375" customWidth="1"/>
  </cols>
  <sheetData>
    <row r="2" spans="2:11" hidden="1" x14ac:dyDescent="0.25"/>
    <row r="3" spans="2:11" hidden="1" x14ac:dyDescent="0.25"/>
    <row r="4" spans="2:11" hidden="1" x14ac:dyDescent="0.25">
      <c r="B4" t="s">
        <v>25</v>
      </c>
    </row>
    <row r="5" spans="2:11" hidden="1" x14ac:dyDescent="0.25"/>
    <row r="6" spans="2:11" ht="30" hidden="1" x14ac:dyDescent="0.25">
      <c r="B6" s="4" t="s">
        <v>0</v>
      </c>
      <c r="C6" s="2" t="s">
        <v>1</v>
      </c>
      <c r="D6" s="2" t="s">
        <v>2</v>
      </c>
    </row>
    <row r="7" spans="2:11" hidden="1" x14ac:dyDescent="0.25">
      <c r="B7" s="1" t="s">
        <v>3</v>
      </c>
      <c r="C7" s="1">
        <v>30</v>
      </c>
      <c r="D7" s="3">
        <v>9609628.5700000003</v>
      </c>
    </row>
    <row r="8" spans="2:11" hidden="1" x14ac:dyDescent="0.25">
      <c r="B8" s="1" t="s">
        <v>4</v>
      </c>
      <c r="C8" s="1">
        <v>22</v>
      </c>
      <c r="D8" s="3">
        <v>7047060.9500000002</v>
      </c>
    </row>
    <row r="9" spans="2:11" hidden="1" x14ac:dyDescent="0.25">
      <c r="B9" s="1" t="s">
        <v>5</v>
      </c>
      <c r="C9" s="1">
        <v>53</v>
      </c>
      <c r="D9" s="3">
        <v>16977010.48</v>
      </c>
    </row>
    <row r="10" spans="2:11" hidden="1" x14ac:dyDescent="0.25">
      <c r="B10" s="1"/>
      <c r="C10" s="1">
        <f>SUM(C7:C9)</f>
        <v>105</v>
      </c>
      <c r="D10" s="3">
        <f>SUM(D7:D9)</f>
        <v>33633700</v>
      </c>
    </row>
    <row r="12" spans="2:11" ht="38.25" customHeight="1" x14ac:dyDescent="0.25">
      <c r="B12" s="24" t="s">
        <v>26</v>
      </c>
      <c r="C12" s="24"/>
      <c r="D12" s="24"/>
      <c r="E12" s="24"/>
      <c r="F12" s="24"/>
      <c r="G12" s="24"/>
      <c r="H12" s="24"/>
      <c r="I12" s="24"/>
      <c r="J12" s="24"/>
      <c r="K12" s="24"/>
    </row>
    <row r="13" spans="2:11" x14ac:dyDescent="0.25">
      <c r="B13" s="5"/>
      <c r="C13" s="5"/>
      <c r="D13" s="5"/>
      <c r="E13" s="5"/>
      <c r="F13" s="5"/>
      <c r="G13" s="5"/>
      <c r="H13" s="5"/>
      <c r="I13" s="5"/>
      <c r="J13" s="5"/>
      <c r="K13" s="5"/>
    </row>
    <row r="14" spans="2:11" ht="15.75" x14ac:dyDescent="0.25">
      <c r="B14" s="6"/>
      <c r="C14" s="7"/>
      <c r="D14" s="6"/>
      <c r="E14" s="23" t="s">
        <v>6</v>
      </c>
      <c r="F14" s="23"/>
      <c r="G14" s="23"/>
      <c r="H14" s="23" t="s">
        <v>7</v>
      </c>
      <c r="I14" s="23"/>
      <c r="J14" s="23"/>
      <c r="K14" s="23" t="s">
        <v>24</v>
      </c>
    </row>
    <row r="15" spans="2:11" ht="34.5" customHeight="1" x14ac:dyDescent="0.25">
      <c r="B15" s="6" t="s">
        <v>8</v>
      </c>
      <c r="C15" s="8" t="s">
        <v>9</v>
      </c>
      <c r="D15" s="8" t="s">
        <v>27</v>
      </c>
      <c r="E15" s="9">
        <v>211</v>
      </c>
      <c r="F15" s="6">
        <v>213</v>
      </c>
      <c r="G15" s="6" t="s">
        <v>10</v>
      </c>
      <c r="H15" s="9">
        <v>211</v>
      </c>
      <c r="I15" s="6">
        <v>213</v>
      </c>
      <c r="J15" s="6" t="s">
        <v>10</v>
      </c>
      <c r="K15" s="23"/>
    </row>
    <row r="16" spans="2:11" x14ac:dyDescent="0.25">
      <c r="B16" s="10">
        <v>1</v>
      </c>
      <c r="C16" s="9" t="s">
        <v>11</v>
      </c>
      <c r="D16" s="6">
        <v>1.75</v>
      </c>
      <c r="E16" s="14">
        <v>17690.669999999998</v>
      </c>
      <c r="F16" s="14">
        <f>E16*30.2%</f>
        <v>5342.582339999999</v>
      </c>
      <c r="G16" s="14">
        <f>E16+F16</f>
        <v>23033.252339999999</v>
      </c>
      <c r="H16" s="14">
        <f>E16*40%</f>
        <v>7076.268</v>
      </c>
      <c r="I16" s="14">
        <f>H16*30.2%</f>
        <v>2137.0329360000001</v>
      </c>
      <c r="J16" s="14">
        <f>H16+I16</f>
        <v>9213.3009359999996</v>
      </c>
      <c r="K16" s="14">
        <v>103277</v>
      </c>
    </row>
    <row r="17" spans="2:12" x14ac:dyDescent="0.25">
      <c r="B17" s="10">
        <v>2</v>
      </c>
      <c r="C17" s="9" t="s">
        <v>12</v>
      </c>
      <c r="D17" s="6">
        <v>1.5</v>
      </c>
      <c r="E17" s="14">
        <v>14062.5</v>
      </c>
      <c r="F17" s="14">
        <f t="shared" ref="F17:F28" si="0">E17*30.2%</f>
        <v>4246.875</v>
      </c>
      <c r="G17" s="14">
        <f t="shared" ref="G17:G28" si="1">E17+F17</f>
        <v>18309.375</v>
      </c>
      <c r="H17" s="14">
        <f t="shared" ref="H17:H28" si="2">E17*40%</f>
        <v>5625</v>
      </c>
      <c r="I17" s="14">
        <f t="shared" ref="I17:I28" si="3">H17*30.2%</f>
        <v>1698.75</v>
      </c>
      <c r="J17" s="14">
        <f t="shared" ref="J17:J28" si="4">H17+I17</f>
        <v>7323.75</v>
      </c>
      <c r="K17" s="14">
        <v>77876.91</v>
      </c>
    </row>
    <row r="18" spans="2:12" x14ac:dyDescent="0.25">
      <c r="B18" s="10">
        <v>3</v>
      </c>
      <c r="C18" s="9" t="s">
        <v>13</v>
      </c>
      <c r="D18" s="9">
        <v>3</v>
      </c>
      <c r="E18" s="15">
        <v>35487.75</v>
      </c>
      <c r="F18" s="15">
        <f t="shared" si="0"/>
        <v>10717.300499999999</v>
      </c>
      <c r="G18" s="15">
        <f t="shared" si="1"/>
        <v>46205.050499999998</v>
      </c>
      <c r="H18" s="15">
        <f t="shared" si="2"/>
        <v>14195.1</v>
      </c>
      <c r="I18" s="15">
        <f t="shared" si="3"/>
        <v>4286.9201999999996</v>
      </c>
      <c r="J18" s="15">
        <f t="shared" si="4"/>
        <v>18482.020199999999</v>
      </c>
      <c r="K18" s="15">
        <v>200467.02000000002</v>
      </c>
    </row>
    <row r="19" spans="2:12" x14ac:dyDescent="0.25">
      <c r="B19" s="10">
        <v>4</v>
      </c>
      <c r="C19" s="9" t="s">
        <v>14</v>
      </c>
      <c r="D19" s="9">
        <v>1.75</v>
      </c>
      <c r="E19" s="15">
        <v>25389.62</v>
      </c>
      <c r="F19" s="15">
        <f t="shared" si="0"/>
        <v>7667.6652399999994</v>
      </c>
      <c r="G19" s="15">
        <f t="shared" si="1"/>
        <v>33057.285239999997</v>
      </c>
      <c r="H19" s="15">
        <f t="shared" si="2"/>
        <v>10155.848</v>
      </c>
      <c r="I19" s="15">
        <f t="shared" si="3"/>
        <v>3067.066096</v>
      </c>
      <c r="J19" s="15">
        <f t="shared" si="4"/>
        <v>13222.914096</v>
      </c>
      <c r="K19" s="15">
        <v>155216.47</v>
      </c>
    </row>
    <row r="20" spans="2:12" x14ac:dyDescent="0.25">
      <c r="B20" s="10">
        <v>5</v>
      </c>
      <c r="C20" s="9" t="s">
        <v>15</v>
      </c>
      <c r="D20" s="9">
        <v>1.75</v>
      </c>
      <c r="E20" s="15">
        <v>16495.22</v>
      </c>
      <c r="F20" s="15">
        <f t="shared" si="0"/>
        <v>4981.5564400000003</v>
      </c>
      <c r="G20" s="15">
        <f t="shared" si="1"/>
        <v>21476.776440000001</v>
      </c>
      <c r="H20" s="15">
        <f t="shared" si="2"/>
        <v>6598.0880000000006</v>
      </c>
      <c r="I20" s="15">
        <f t="shared" si="3"/>
        <v>1992.6225760000002</v>
      </c>
      <c r="J20" s="15">
        <f t="shared" si="4"/>
        <v>8590.7105760000013</v>
      </c>
      <c r="K20" s="15">
        <v>114279.09999999998</v>
      </c>
    </row>
    <row r="21" spans="2:12" x14ac:dyDescent="0.25">
      <c r="B21" s="10">
        <v>6</v>
      </c>
      <c r="C21" s="9" t="s">
        <v>16</v>
      </c>
      <c r="D21" s="9">
        <v>1.5</v>
      </c>
      <c r="E21" s="15">
        <v>11799.04</v>
      </c>
      <c r="F21" s="15">
        <f t="shared" si="0"/>
        <v>3563.3100800000002</v>
      </c>
      <c r="G21" s="15">
        <f t="shared" si="1"/>
        <v>15362.35008</v>
      </c>
      <c r="H21" s="15">
        <f t="shared" si="2"/>
        <v>4719.6160000000009</v>
      </c>
      <c r="I21" s="15">
        <f t="shared" si="3"/>
        <v>1425.3240320000002</v>
      </c>
      <c r="J21" s="15">
        <f t="shared" si="4"/>
        <v>6144.9400320000013</v>
      </c>
      <c r="K21" s="15">
        <v>98563.909999999989</v>
      </c>
    </row>
    <row r="22" spans="2:12" x14ac:dyDescent="0.25">
      <c r="B22" s="10">
        <v>7</v>
      </c>
      <c r="C22" s="9" t="s">
        <v>17</v>
      </c>
      <c r="D22" s="9">
        <v>1.75</v>
      </c>
      <c r="E22" s="15">
        <v>20354.71</v>
      </c>
      <c r="F22" s="15">
        <f t="shared" si="0"/>
        <v>6147.1224199999997</v>
      </c>
      <c r="G22" s="15">
        <f t="shared" si="1"/>
        <v>26501.832419999999</v>
      </c>
      <c r="H22" s="15">
        <f t="shared" si="2"/>
        <v>8141.884</v>
      </c>
      <c r="I22" s="15">
        <f t="shared" si="3"/>
        <v>2458.8489679999998</v>
      </c>
      <c r="J22" s="15">
        <f t="shared" si="4"/>
        <v>10600.732968</v>
      </c>
      <c r="K22" s="15">
        <v>141830.64000000001</v>
      </c>
    </row>
    <row r="23" spans="2:12" x14ac:dyDescent="0.25">
      <c r="B23" s="10">
        <v>8</v>
      </c>
      <c r="C23" s="9" t="s">
        <v>18</v>
      </c>
      <c r="D23" s="9">
        <v>1.75</v>
      </c>
      <c r="E23" s="15">
        <v>16874.990000000002</v>
      </c>
      <c r="F23" s="15">
        <f t="shared" si="0"/>
        <v>5096.2469799999999</v>
      </c>
      <c r="G23" s="15">
        <f t="shared" si="1"/>
        <v>21971.236980000001</v>
      </c>
      <c r="H23" s="15">
        <f t="shared" si="2"/>
        <v>6749.996000000001</v>
      </c>
      <c r="I23" s="15">
        <f t="shared" si="3"/>
        <v>2038.4987920000003</v>
      </c>
      <c r="J23" s="15">
        <f t="shared" si="4"/>
        <v>8788.4947920000013</v>
      </c>
      <c r="K23" s="15">
        <v>90332.33</v>
      </c>
    </row>
    <row r="24" spans="2:12" x14ac:dyDescent="0.25">
      <c r="B24" s="10">
        <v>9</v>
      </c>
      <c r="C24" s="9" t="s">
        <v>19</v>
      </c>
      <c r="D24" s="9">
        <v>2</v>
      </c>
      <c r="E24" s="15">
        <v>22411.8</v>
      </c>
      <c r="F24" s="15">
        <f t="shared" si="0"/>
        <v>6768.3635999999997</v>
      </c>
      <c r="G24" s="15">
        <f t="shared" si="1"/>
        <v>29180.1636</v>
      </c>
      <c r="H24" s="15">
        <f t="shared" si="2"/>
        <v>8964.7199999999993</v>
      </c>
      <c r="I24" s="15">
        <f t="shared" si="3"/>
        <v>2707.3454399999996</v>
      </c>
      <c r="J24" s="15">
        <f t="shared" si="4"/>
        <v>11672.065439999998</v>
      </c>
      <c r="K24" s="22">
        <v>132163.15000000002</v>
      </c>
    </row>
    <row r="25" spans="2:12" x14ac:dyDescent="0.25">
      <c r="B25" s="10">
        <v>10</v>
      </c>
      <c r="C25" s="9" t="s">
        <v>20</v>
      </c>
      <c r="D25" s="9">
        <v>1</v>
      </c>
      <c r="E25" s="15">
        <v>14437.5</v>
      </c>
      <c r="F25" s="15">
        <f t="shared" si="0"/>
        <v>4360.125</v>
      </c>
      <c r="G25" s="15">
        <f t="shared" si="1"/>
        <v>18797.625</v>
      </c>
      <c r="H25" s="15">
        <f t="shared" si="2"/>
        <v>5775</v>
      </c>
      <c r="I25" s="15">
        <f t="shared" si="3"/>
        <v>1744.05</v>
      </c>
      <c r="J25" s="19">
        <f t="shared" si="4"/>
        <v>7519.05</v>
      </c>
      <c r="K25" s="15">
        <v>72232.88</v>
      </c>
    </row>
    <row r="26" spans="2:12" x14ac:dyDescent="0.25">
      <c r="B26" s="10">
        <v>11</v>
      </c>
      <c r="C26" s="9" t="s">
        <v>21</v>
      </c>
      <c r="D26" s="9">
        <v>2.75</v>
      </c>
      <c r="E26" s="15">
        <v>31682.959999999999</v>
      </c>
      <c r="F26" s="15">
        <f t="shared" si="0"/>
        <v>9568.2539199999992</v>
      </c>
      <c r="G26" s="15">
        <f t="shared" si="1"/>
        <v>41251.213919999995</v>
      </c>
      <c r="H26" s="15">
        <f t="shared" si="2"/>
        <v>12673.184000000001</v>
      </c>
      <c r="I26" s="15">
        <f t="shared" si="3"/>
        <v>3827.3015680000003</v>
      </c>
      <c r="J26" s="19">
        <f t="shared" si="4"/>
        <v>16500.485568</v>
      </c>
      <c r="K26" s="15">
        <v>192686.81000000003</v>
      </c>
      <c r="L26" s="20"/>
    </row>
    <row r="27" spans="2:12" x14ac:dyDescent="0.25">
      <c r="B27" s="10">
        <v>12</v>
      </c>
      <c r="C27" s="9" t="s">
        <v>22</v>
      </c>
      <c r="D27" s="9">
        <v>1.5</v>
      </c>
      <c r="E27" s="15">
        <v>22500</v>
      </c>
      <c r="F27" s="15">
        <f t="shared" si="0"/>
        <v>6795</v>
      </c>
      <c r="G27" s="15">
        <f t="shared" si="1"/>
        <v>29295</v>
      </c>
      <c r="H27" s="15">
        <f t="shared" si="2"/>
        <v>9000</v>
      </c>
      <c r="I27" s="15">
        <f t="shared" si="3"/>
        <v>2718</v>
      </c>
      <c r="J27" s="19">
        <f t="shared" si="4"/>
        <v>11718</v>
      </c>
      <c r="K27" s="14">
        <v>91919.78</v>
      </c>
      <c r="L27" s="20"/>
    </row>
    <row r="28" spans="2:12" x14ac:dyDescent="0.25">
      <c r="B28" s="10">
        <v>13</v>
      </c>
      <c r="C28" s="9" t="s">
        <v>23</v>
      </c>
      <c r="D28" s="6">
        <v>1.75</v>
      </c>
      <c r="E28" s="14">
        <v>19687.5</v>
      </c>
      <c r="F28" s="14">
        <f t="shared" si="0"/>
        <v>5945.625</v>
      </c>
      <c r="G28" s="14">
        <f t="shared" si="1"/>
        <v>25633.125</v>
      </c>
      <c r="H28" s="14">
        <f t="shared" si="2"/>
        <v>7875</v>
      </c>
      <c r="I28" s="14">
        <f t="shared" si="3"/>
        <v>2378.25</v>
      </c>
      <c r="J28" s="17">
        <f t="shared" si="4"/>
        <v>10253.25</v>
      </c>
      <c r="K28" s="14">
        <v>35154</v>
      </c>
      <c r="L28" s="20"/>
    </row>
    <row r="29" spans="2:12" x14ac:dyDescent="0.25">
      <c r="B29" s="11"/>
      <c r="C29" s="12" t="s">
        <v>10</v>
      </c>
      <c r="D29" s="13">
        <f>SUM(D16:D28)</f>
        <v>23.75</v>
      </c>
      <c r="E29" s="16">
        <f t="shared" ref="E29:K29" si="5">SUM(E16:E28)</f>
        <v>268874.25999999995</v>
      </c>
      <c r="F29" s="16">
        <f t="shared" si="5"/>
        <v>81200.026519999999</v>
      </c>
      <c r="G29" s="16">
        <f t="shared" si="5"/>
        <v>350074.28651999997</v>
      </c>
      <c r="H29" s="16">
        <f t="shared" si="5"/>
        <v>107549.704</v>
      </c>
      <c r="I29" s="16">
        <f t="shared" si="5"/>
        <v>32480.010608000001</v>
      </c>
      <c r="J29" s="18">
        <f t="shared" si="5"/>
        <v>140029.71460800001</v>
      </c>
      <c r="K29" s="16">
        <f t="shared" si="5"/>
        <v>1506000.0000000002</v>
      </c>
      <c r="L29" s="21"/>
    </row>
    <row r="30" spans="2:12" x14ac:dyDescent="0.25">
      <c r="L30" s="20"/>
    </row>
    <row r="31" spans="2:12" x14ac:dyDescent="0.25">
      <c r="L31" s="20"/>
    </row>
    <row r="32" spans="2:12" x14ac:dyDescent="0.25">
      <c r="L32" s="20"/>
    </row>
    <row r="33" spans="12:12" x14ac:dyDescent="0.25">
      <c r="L33" s="20"/>
    </row>
    <row r="34" spans="12:12" x14ac:dyDescent="0.25">
      <c r="L34" s="20"/>
    </row>
  </sheetData>
  <mergeCells count="4">
    <mergeCell ref="E14:G14"/>
    <mergeCell ref="H14:J14"/>
    <mergeCell ref="K14:K15"/>
    <mergeCell ref="B12:K12"/>
  </mergeCells>
  <pageMargins left="0.70866141732283472" right="0.70866141732283472" top="0.74803149606299213" bottom="0.74803149606299213" header="0.31496062992125984" footer="0.31496062992125984"/>
  <pageSetup paperSize="9" scale="9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46"/>
  <sheetViews>
    <sheetView tabSelected="1" topLeftCell="A22" workbookViewId="0">
      <selection activeCell="B22" sqref="B22:E46"/>
    </sheetView>
  </sheetViews>
  <sheetFormatPr defaultRowHeight="15" x14ac:dyDescent="0.25"/>
  <cols>
    <col min="2" max="2" width="15.140625" customWidth="1"/>
    <col min="3" max="3" width="26.85546875" customWidth="1"/>
    <col min="4" max="4" width="21.5703125" customWidth="1"/>
    <col min="5" max="5" width="14.85546875" customWidth="1"/>
    <col min="11" max="11" width="16" customWidth="1"/>
    <col min="12" max="12" width="12.42578125" customWidth="1"/>
    <col min="13" max="13" width="11.7109375" customWidth="1"/>
  </cols>
  <sheetData>
    <row r="1" spans="2:11" ht="20.25" hidden="1" customHeight="1" x14ac:dyDescent="0.25"/>
    <row r="2" spans="2:11" hidden="1" x14ac:dyDescent="0.25"/>
    <row r="3" spans="2:11" hidden="1" x14ac:dyDescent="0.25">
      <c r="B3" s="32" t="s">
        <v>49</v>
      </c>
    </row>
    <row r="4" spans="2:11" hidden="1" x14ac:dyDescent="0.25"/>
    <row r="5" spans="2:11" ht="15.75" hidden="1" x14ac:dyDescent="0.25">
      <c r="B5" s="1"/>
      <c r="C5" s="46"/>
      <c r="D5" s="1"/>
      <c r="E5" s="45" t="s">
        <v>6</v>
      </c>
      <c r="F5" s="45"/>
      <c r="G5" s="45"/>
      <c r="H5" s="45" t="s">
        <v>7</v>
      </c>
      <c r="I5" s="45"/>
      <c r="J5" s="45"/>
      <c r="K5" s="45" t="s">
        <v>24</v>
      </c>
    </row>
    <row r="6" spans="2:11" hidden="1" x14ac:dyDescent="0.25">
      <c r="B6" s="1" t="s">
        <v>8</v>
      </c>
      <c r="C6" s="4" t="s">
        <v>9</v>
      </c>
      <c r="D6" s="1" t="s">
        <v>48</v>
      </c>
      <c r="E6" s="30">
        <v>211</v>
      </c>
      <c r="F6" s="1">
        <v>213</v>
      </c>
      <c r="G6" s="1" t="s">
        <v>10</v>
      </c>
      <c r="H6" s="30">
        <v>211</v>
      </c>
      <c r="I6" s="1">
        <v>213</v>
      </c>
      <c r="J6" s="1" t="s">
        <v>10</v>
      </c>
      <c r="K6" s="45"/>
    </row>
    <row r="7" spans="2:11" hidden="1" x14ac:dyDescent="0.25">
      <c r="B7" s="28">
        <v>1</v>
      </c>
      <c r="C7" s="30" t="s">
        <v>11</v>
      </c>
      <c r="D7" s="1">
        <v>1.75</v>
      </c>
      <c r="E7" s="1">
        <v>17690.669999999998</v>
      </c>
      <c r="F7" s="1">
        <f>E7*30.2%</f>
        <v>5342.582339999999</v>
      </c>
      <c r="G7" s="1">
        <f>E7+F7</f>
        <v>23033.252339999999</v>
      </c>
      <c r="H7" s="1">
        <f>E7*40%</f>
        <v>7076.268</v>
      </c>
      <c r="I7" s="1">
        <f>H7*30.2%</f>
        <v>2137.0329360000001</v>
      </c>
      <c r="J7" s="1">
        <f>H7+I7</f>
        <v>9213.3009359999996</v>
      </c>
      <c r="K7" s="3">
        <v>103277</v>
      </c>
    </row>
    <row r="8" spans="2:11" hidden="1" x14ac:dyDescent="0.25">
      <c r="B8" s="28">
        <v>2</v>
      </c>
      <c r="C8" s="30" t="s">
        <v>12</v>
      </c>
      <c r="D8" s="1">
        <v>1.5</v>
      </c>
      <c r="E8" s="1">
        <v>14062.5</v>
      </c>
      <c r="F8" s="1">
        <f>E8*30.2%</f>
        <v>4246.875</v>
      </c>
      <c r="G8" s="1">
        <f>E8+F8</f>
        <v>18309.375</v>
      </c>
      <c r="H8" s="1">
        <f>E8*40%</f>
        <v>5625</v>
      </c>
      <c r="I8" s="1">
        <f>H8*30.2%</f>
        <v>1698.75</v>
      </c>
      <c r="J8" s="1">
        <f>H8+I8</f>
        <v>7323.75</v>
      </c>
      <c r="K8" s="3">
        <v>77876.91</v>
      </c>
    </row>
    <row r="9" spans="2:11" hidden="1" x14ac:dyDescent="0.25">
      <c r="B9" s="28">
        <v>3</v>
      </c>
      <c r="C9" s="30" t="s">
        <v>13</v>
      </c>
      <c r="D9" s="1">
        <v>3</v>
      </c>
      <c r="E9" s="43">
        <v>35487.75</v>
      </c>
      <c r="F9" s="1">
        <f>E9*30.2%</f>
        <v>10717.300499999999</v>
      </c>
      <c r="G9" s="1">
        <f>E9+F9</f>
        <v>46205.050499999998</v>
      </c>
      <c r="H9" s="1">
        <f>E9*40%</f>
        <v>14195.1</v>
      </c>
      <c r="I9" s="1">
        <f>H9*30.2%</f>
        <v>4286.9201999999996</v>
      </c>
      <c r="J9" s="1">
        <f>H9+I9</f>
        <v>18482.020199999999</v>
      </c>
      <c r="K9" s="3">
        <v>200467.02000000002</v>
      </c>
    </row>
    <row r="10" spans="2:11" hidden="1" x14ac:dyDescent="0.25">
      <c r="B10" s="28">
        <v>4</v>
      </c>
      <c r="C10" s="30" t="s">
        <v>14</v>
      </c>
      <c r="D10" s="1">
        <v>1.75</v>
      </c>
      <c r="E10" s="1">
        <v>25389.62</v>
      </c>
      <c r="F10" s="1">
        <f>E10*30.2%</f>
        <v>7667.6652399999994</v>
      </c>
      <c r="G10" s="1">
        <f>E10+F10</f>
        <v>33057.285239999997</v>
      </c>
      <c r="H10" s="1">
        <f>E10*40%</f>
        <v>10155.848</v>
      </c>
      <c r="I10" s="1">
        <f>H10*30.2%</f>
        <v>3067.066096</v>
      </c>
      <c r="J10" s="1">
        <f>H10+I10</f>
        <v>13222.914096</v>
      </c>
      <c r="K10" s="3">
        <v>155216.47</v>
      </c>
    </row>
    <row r="11" spans="2:11" hidden="1" x14ac:dyDescent="0.25">
      <c r="B11" s="28">
        <v>5</v>
      </c>
      <c r="C11" s="30" t="s">
        <v>15</v>
      </c>
      <c r="D11" s="1">
        <v>1.75</v>
      </c>
      <c r="E11" s="1">
        <v>16495.22</v>
      </c>
      <c r="F11" s="1">
        <f>E11*30.2%</f>
        <v>4981.5564400000003</v>
      </c>
      <c r="G11" s="1">
        <f>E11+F11</f>
        <v>21476.776440000001</v>
      </c>
      <c r="H11" s="1">
        <f>E11*40%</f>
        <v>6598.0880000000006</v>
      </c>
      <c r="I11" s="1">
        <f>H11*30.2%</f>
        <v>1992.6225760000002</v>
      </c>
      <c r="J11" s="1">
        <f>H11+I11</f>
        <v>8590.7105760000013</v>
      </c>
      <c r="K11" s="3">
        <v>114279.09999999998</v>
      </c>
    </row>
    <row r="12" spans="2:11" hidden="1" x14ac:dyDescent="0.25">
      <c r="B12" s="28">
        <v>6</v>
      </c>
      <c r="C12" s="30" t="s">
        <v>16</v>
      </c>
      <c r="D12" s="1">
        <v>1.5</v>
      </c>
      <c r="E12" s="1">
        <v>11799.04</v>
      </c>
      <c r="F12" s="1">
        <f>E12*30.2%</f>
        <v>3563.3100800000002</v>
      </c>
      <c r="G12" s="1">
        <f>E12+F12</f>
        <v>15362.35008</v>
      </c>
      <c r="H12" s="1">
        <f>E12*40%</f>
        <v>4719.6160000000009</v>
      </c>
      <c r="I12" s="1">
        <f>H12*30.2%</f>
        <v>1425.3240320000002</v>
      </c>
      <c r="J12" s="1">
        <f>H12+I12</f>
        <v>6144.9400320000013</v>
      </c>
      <c r="K12" s="3">
        <v>98563.909999999989</v>
      </c>
    </row>
    <row r="13" spans="2:11" hidden="1" x14ac:dyDescent="0.25">
      <c r="B13" s="28">
        <v>7</v>
      </c>
      <c r="C13" s="30" t="s">
        <v>17</v>
      </c>
      <c r="D13" s="30">
        <v>1.75</v>
      </c>
      <c r="E13" s="30">
        <v>20354.71</v>
      </c>
      <c r="F13" s="30">
        <f>E13*30.2%</f>
        <v>6147.1224199999997</v>
      </c>
      <c r="G13" s="30">
        <f>E13+F13</f>
        <v>26501.832419999999</v>
      </c>
      <c r="H13" s="30">
        <f>E13*40%</f>
        <v>8141.884</v>
      </c>
      <c r="I13" s="30">
        <f>H13*30.2%</f>
        <v>2458.8489679999998</v>
      </c>
      <c r="J13" s="30">
        <f>H13+I13</f>
        <v>10600.732968</v>
      </c>
      <c r="K13" s="3">
        <v>141830.64000000001</v>
      </c>
    </row>
    <row r="14" spans="2:11" hidden="1" x14ac:dyDescent="0.25">
      <c r="B14" s="28">
        <v>8</v>
      </c>
      <c r="C14" s="30" t="s">
        <v>18</v>
      </c>
      <c r="D14" s="30">
        <v>1.75</v>
      </c>
      <c r="E14" s="30">
        <v>16874.990000000002</v>
      </c>
      <c r="F14" s="30">
        <f>E14*30.2%</f>
        <v>5096.2469799999999</v>
      </c>
      <c r="G14" s="30">
        <f>E14+F14</f>
        <v>21971.236980000001</v>
      </c>
      <c r="H14" s="30">
        <f>E14*40%</f>
        <v>6749.996000000001</v>
      </c>
      <c r="I14" s="30">
        <f>H14*30.2%</f>
        <v>2038.4987920000003</v>
      </c>
      <c r="J14" s="30">
        <f>H14+I14</f>
        <v>8788.4947920000013</v>
      </c>
      <c r="K14" s="3">
        <v>90332.33</v>
      </c>
    </row>
    <row r="15" spans="2:11" hidden="1" x14ac:dyDescent="0.25">
      <c r="B15" s="28">
        <v>9</v>
      </c>
      <c r="C15" s="30" t="s">
        <v>19</v>
      </c>
      <c r="D15" s="30">
        <v>2</v>
      </c>
      <c r="E15" s="30">
        <v>22411.8</v>
      </c>
      <c r="F15" s="30">
        <f>E15*30.2%</f>
        <v>6768.3635999999997</v>
      </c>
      <c r="G15" s="30">
        <f>E15+F15</f>
        <v>29180.1636</v>
      </c>
      <c r="H15" s="30">
        <f>E15*40%</f>
        <v>8964.7199999999993</v>
      </c>
      <c r="I15" s="30">
        <f>H15*30.2%</f>
        <v>2707.3454399999996</v>
      </c>
      <c r="J15" s="30">
        <f>H15+I15</f>
        <v>11672.065439999998</v>
      </c>
      <c r="K15" s="3">
        <v>132163.15000000002</v>
      </c>
    </row>
    <row r="16" spans="2:11" hidden="1" x14ac:dyDescent="0.25">
      <c r="B16" s="44">
        <v>10</v>
      </c>
      <c r="C16" s="43" t="s">
        <v>20</v>
      </c>
      <c r="D16" s="43">
        <v>1</v>
      </c>
      <c r="E16" s="43">
        <v>14437.5</v>
      </c>
      <c r="F16" s="43">
        <f>E16*30.2%</f>
        <v>4360.125</v>
      </c>
      <c r="G16" s="43">
        <f>E16+F16</f>
        <v>18797.625</v>
      </c>
      <c r="H16" s="43">
        <f>E16*40%</f>
        <v>5775</v>
      </c>
      <c r="I16" s="43">
        <f>H16*30.2%</f>
        <v>1744.05</v>
      </c>
      <c r="J16" s="43">
        <f>H16+I16</f>
        <v>7519.05</v>
      </c>
      <c r="K16" s="3">
        <v>72232.88</v>
      </c>
    </row>
    <row r="17" spans="2:12" hidden="1" x14ac:dyDescent="0.25">
      <c r="B17" s="28">
        <v>11</v>
      </c>
      <c r="C17" s="30" t="s">
        <v>21</v>
      </c>
      <c r="D17" s="30">
        <v>2.75</v>
      </c>
      <c r="E17" s="30">
        <v>31682.959999999999</v>
      </c>
      <c r="F17" s="30">
        <f>E17*30.2%</f>
        <v>9568.2539199999992</v>
      </c>
      <c r="G17" s="30">
        <f>E17+F17</f>
        <v>41251.213919999995</v>
      </c>
      <c r="H17" s="30">
        <f>E17*40%</f>
        <v>12673.184000000001</v>
      </c>
      <c r="I17" s="30">
        <f>H17*30.2%</f>
        <v>3827.3015680000003</v>
      </c>
      <c r="J17" s="30">
        <f>H17+I17</f>
        <v>16500.485568</v>
      </c>
      <c r="K17" s="3">
        <v>192686.81000000003</v>
      </c>
    </row>
    <row r="18" spans="2:12" hidden="1" x14ac:dyDescent="0.25">
      <c r="B18" s="28">
        <v>12</v>
      </c>
      <c r="C18" s="30" t="s">
        <v>22</v>
      </c>
      <c r="D18" s="30">
        <v>1.5</v>
      </c>
      <c r="E18" s="42">
        <v>22500</v>
      </c>
      <c r="F18" s="42">
        <f>E18*30.2%</f>
        <v>6795</v>
      </c>
      <c r="G18" s="42">
        <f>E18+F18</f>
        <v>29295</v>
      </c>
      <c r="H18" s="42">
        <f>E18*40%</f>
        <v>9000</v>
      </c>
      <c r="I18" s="42">
        <f>H18*30.2%</f>
        <v>2718</v>
      </c>
      <c r="J18" s="42">
        <f>H18+I18</f>
        <v>11718</v>
      </c>
      <c r="K18" s="3">
        <v>91919.78</v>
      </c>
    </row>
    <row r="19" spans="2:12" hidden="1" x14ac:dyDescent="0.25">
      <c r="B19" s="28">
        <v>13</v>
      </c>
      <c r="C19" s="30" t="s">
        <v>23</v>
      </c>
      <c r="D19" s="1">
        <v>1.75</v>
      </c>
      <c r="E19" s="1">
        <v>19687.5</v>
      </c>
      <c r="F19" s="1">
        <f>E19*30.2%</f>
        <v>5945.625</v>
      </c>
      <c r="G19" s="1">
        <f>E19+F19</f>
        <v>25633.125</v>
      </c>
      <c r="H19" s="1">
        <f>E19*40%</f>
        <v>7875</v>
      </c>
      <c r="I19" s="1">
        <f>H19*30.2%</f>
        <v>2378.25</v>
      </c>
      <c r="J19" s="1">
        <f>H19+I19</f>
        <v>10253.25</v>
      </c>
      <c r="K19" s="3">
        <v>35154</v>
      </c>
    </row>
    <row r="20" spans="2:12" hidden="1" x14ac:dyDescent="0.25">
      <c r="B20" s="41"/>
      <c r="C20" s="40" t="s">
        <v>10</v>
      </c>
      <c r="D20" s="39">
        <f>SUM(D7:D19)</f>
        <v>23.75</v>
      </c>
      <c r="E20" s="39">
        <f>SUM(E7:E19)</f>
        <v>268874.25999999995</v>
      </c>
      <c r="F20" s="39">
        <f>SUM(F7:F19)</f>
        <v>81200.026519999999</v>
      </c>
      <c r="G20" s="39">
        <f>SUM(G7:G19)</f>
        <v>350074.28651999997</v>
      </c>
      <c r="H20" s="39">
        <f>SUM(H7:H19)</f>
        <v>107549.704</v>
      </c>
      <c r="I20" s="39">
        <f>SUM(I7:I19)</f>
        <v>32480.010608000001</v>
      </c>
      <c r="J20" s="39">
        <f>SUM(J7:J19)</f>
        <v>140029.71460800001</v>
      </c>
      <c r="K20" s="38">
        <f>SUM(K7:K19)</f>
        <v>1506000.0000000002</v>
      </c>
      <c r="L20" s="37"/>
    </row>
    <row r="21" spans="2:12" hidden="1" x14ac:dyDescent="0.25"/>
    <row r="22" spans="2:12" ht="59.25" customHeight="1" x14ac:dyDescent="0.25">
      <c r="B22" s="36" t="s">
        <v>47</v>
      </c>
      <c r="C22" s="36"/>
      <c r="D22" s="36"/>
      <c r="E22" s="36"/>
    </row>
    <row r="24" spans="2:12" ht="45" x14ac:dyDescent="0.25">
      <c r="B24" s="4" t="s">
        <v>0</v>
      </c>
      <c r="C24" s="2" t="s">
        <v>46</v>
      </c>
      <c r="D24" s="4" t="s">
        <v>45</v>
      </c>
      <c r="E24" s="2" t="s">
        <v>2</v>
      </c>
    </row>
    <row r="25" spans="2:12" x14ac:dyDescent="0.25">
      <c r="B25" s="1" t="s">
        <v>3</v>
      </c>
      <c r="C25" s="1">
        <v>30</v>
      </c>
      <c r="D25" s="35">
        <f>E28/C28</f>
        <v>320320.95238095237</v>
      </c>
      <c r="E25" s="3">
        <v>9609628.5700000003</v>
      </c>
    </row>
    <row r="26" spans="2:12" x14ac:dyDescent="0.25">
      <c r="B26" s="1" t="s">
        <v>44</v>
      </c>
      <c r="C26" s="1">
        <v>22</v>
      </c>
      <c r="D26" s="35"/>
      <c r="E26" s="3">
        <v>7047060.9500000002</v>
      </c>
    </row>
    <row r="27" spans="2:12" x14ac:dyDescent="0.25">
      <c r="B27" s="1" t="s">
        <v>5</v>
      </c>
      <c r="C27" s="1">
        <v>53</v>
      </c>
      <c r="D27" s="35"/>
      <c r="E27" s="3">
        <v>16977010.48</v>
      </c>
    </row>
    <row r="28" spans="2:12" x14ac:dyDescent="0.25">
      <c r="B28" s="1"/>
      <c r="C28" s="1">
        <f>SUM(C25:C27)</f>
        <v>105</v>
      </c>
      <c r="D28" s="1"/>
      <c r="E28" s="3">
        <f>SUM(E25:E27)</f>
        <v>33633700</v>
      </c>
    </row>
    <row r="29" spans="2:12" x14ac:dyDescent="0.25">
      <c r="B29" s="20"/>
      <c r="C29" s="20"/>
      <c r="E29" s="33"/>
    </row>
    <row r="30" spans="2:12" x14ac:dyDescent="0.25">
      <c r="B30" s="34" t="s">
        <v>43</v>
      </c>
      <c r="C30" s="20"/>
      <c r="E30" s="33"/>
    </row>
    <row r="31" spans="2:12" x14ac:dyDescent="0.25">
      <c r="B31" s="32"/>
    </row>
    <row r="32" spans="2:12" x14ac:dyDescent="0.25">
      <c r="B32" s="1" t="s">
        <v>0</v>
      </c>
      <c r="C32" s="1"/>
      <c r="D32" s="2" t="s">
        <v>1</v>
      </c>
      <c r="E32" s="31" t="s">
        <v>42</v>
      </c>
    </row>
    <row r="33" spans="2:5" x14ac:dyDescent="0.25">
      <c r="B33" s="28">
        <v>1</v>
      </c>
      <c r="C33" s="1" t="s">
        <v>41</v>
      </c>
      <c r="D33" s="1">
        <v>2</v>
      </c>
      <c r="E33" s="27">
        <f>D33*320320.9524</f>
        <v>640641.90480000002</v>
      </c>
    </row>
    <row r="34" spans="2:5" x14ac:dyDescent="0.25">
      <c r="B34" s="28">
        <v>2</v>
      </c>
      <c r="C34" s="1" t="s">
        <v>40</v>
      </c>
      <c r="D34" s="1">
        <v>1.75</v>
      </c>
      <c r="E34" s="27">
        <f>D34*320320.9524</f>
        <v>560561.66670000006</v>
      </c>
    </row>
    <row r="35" spans="2:5" x14ac:dyDescent="0.25">
      <c r="B35" s="28">
        <v>3</v>
      </c>
      <c r="C35" s="1" t="s">
        <v>39</v>
      </c>
      <c r="D35" s="1">
        <v>1.75</v>
      </c>
      <c r="E35" s="27">
        <f>D35*320320.9524</f>
        <v>560561.66670000006</v>
      </c>
    </row>
    <row r="36" spans="2:5" x14ac:dyDescent="0.25">
      <c r="B36" s="28">
        <v>4</v>
      </c>
      <c r="C36" s="1" t="s">
        <v>38</v>
      </c>
      <c r="D36" s="1">
        <v>1</v>
      </c>
      <c r="E36" s="27">
        <f>D36*320320.9524</f>
        <v>320320.95240000001</v>
      </c>
    </row>
    <row r="37" spans="2:5" x14ac:dyDescent="0.25">
      <c r="B37" s="28">
        <v>5</v>
      </c>
      <c r="C37" s="1" t="s">
        <v>37</v>
      </c>
      <c r="D37" s="1">
        <v>1.75</v>
      </c>
      <c r="E37" s="27">
        <f>D37*320320.9524</f>
        <v>560561.66670000006</v>
      </c>
    </row>
    <row r="38" spans="2:5" x14ac:dyDescent="0.25">
      <c r="B38" s="28">
        <v>6</v>
      </c>
      <c r="C38" s="1" t="s">
        <v>36</v>
      </c>
      <c r="D38" s="1">
        <v>1.75</v>
      </c>
      <c r="E38" s="27">
        <f>D38*320320.9524</f>
        <v>560561.66670000006</v>
      </c>
    </row>
    <row r="39" spans="2:5" x14ac:dyDescent="0.25">
      <c r="B39" s="28">
        <v>7</v>
      </c>
      <c r="C39" s="1" t="s">
        <v>35</v>
      </c>
      <c r="D39" s="1">
        <v>1.75</v>
      </c>
      <c r="E39" s="27">
        <f>D39*320320.9524</f>
        <v>560561.66670000006</v>
      </c>
    </row>
    <row r="40" spans="2:5" x14ac:dyDescent="0.25">
      <c r="B40" s="28">
        <v>8</v>
      </c>
      <c r="C40" s="1" t="s">
        <v>34</v>
      </c>
      <c r="D40" s="1">
        <v>3</v>
      </c>
      <c r="E40" s="27">
        <f>D40*320320.9524</f>
        <v>960962.85719999997</v>
      </c>
    </row>
    <row r="41" spans="2:5" x14ac:dyDescent="0.25">
      <c r="B41" s="28">
        <v>9</v>
      </c>
      <c r="C41" s="30" t="s">
        <v>33</v>
      </c>
      <c r="D41" s="30">
        <v>1</v>
      </c>
      <c r="E41" s="27">
        <f>D41*320320.9524</f>
        <v>320320.95240000001</v>
      </c>
    </row>
    <row r="42" spans="2:5" x14ac:dyDescent="0.25">
      <c r="B42" s="29">
        <v>10</v>
      </c>
      <c r="C42" s="1" t="s">
        <v>32</v>
      </c>
      <c r="D42" s="1">
        <v>1</v>
      </c>
      <c r="E42" s="27">
        <f>D42*320320.9524</f>
        <v>320320.95240000001</v>
      </c>
    </row>
    <row r="43" spans="2:5" x14ac:dyDescent="0.25">
      <c r="B43" s="28">
        <v>11</v>
      </c>
      <c r="C43" s="1" t="s">
        <v>31</v>
      </c>
      <c r="D43" s="1">
        <v>1.75</v>
      </c>
      <c r="E43" s="27">
        <f>D43*320320.9524</f>
        <v>560561.66670000006</v>
      </c>
    </row>
    <row r="44" spans="2:5" x14ac:dyDescent="0.25">
      <c r="B44" s="28">
        <v>12</v>
      </c>
      <c r="C44" s="1" t="s">
        <v>30</v>
      </c>
      <c r="D44" s="1">
        <v>2</v>
      </c>
      <c r="E44" s="27">
        <f>D44*320320.9524</f>
        <v>640641.90480000002</v>
      </c>
    </row>
    <row r="45" spans="2:5" x14ac:dyDescent="0.25">
      <c r="B45" s="28">
        <v>13</v>
      </c>
      <c r="C45" s="1" t="s">
        <v>29</v>
      </c>
      <c r="D45" s="1">
        <v>1.5</v>
      </c>
      <c r="E45" s="27">
        <f>D45*320320.9524</f>
        <v>480481.42859999998</v>
      </c>
    </row>
    <row r="46" spans="2:5" x14ac:dyDescent="0.25">
      <c r="B46" s="26" t="s">
        <v>28</v>
      </c>
      <c r="C46" s="26">
        <f>SUM(C33:C45)</f>
        <v>0</v>
      </c>
      <c r="D46" s="25">
        <f>SUM(D33:D45)</f>
        <v>22</v>
      </c>
      <c r="E46" s="25">
        <f>SUM(E33:E45)</f>
        <v>7047060.9528000001</v>
      </c>
    </row>
  </sheetData>
  <mergeCells count="5">
    <mergeCell ref="E5:G5"/>
    <mergeCell ref="H5:J5"/>
    <mergeCell ref="K5:K6"/>
    <mergeCell ref="D25:D27"/>
    <mergeCell ref="B22:E22"/>
  </mergeCells>
  <pageMargins left="0.70866141732283472" right="0.70866141732283472" top="0.74803149606299213" bottom="0.74803149606299213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1506</vt:lpstr>
      <vt:lpstr>7047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РФУ</cp:lastModifiedBy>
  <cp:lastPrinted>2023-11-15T08:32:12Z</cp:lastPrinted>
  <dcterms:created xsi:type="dcterms:W3CDTF">2023-11-15T08:07:20Z</dcterms:created>
  <dcterms:modified xsi:type="dcterms:W3CDTF">2023-11-15T09:33:08Z</dcterms:modified>
</cp:coreProperties>
</file>